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nDisk SecureAccess\3 Flash 4.27.23\2020\WEB\"/>
    </mc:Choice>
  </mc:AlternateContent>
  <bookViews>
    <workbookView xWindow="120" yWindow="150" windowWidth="9435" windowHeight="5415"/>
  </bookViews>
  <sheets>
    <sheet name="publicdt" sheetId="1" r:id="rId1"/>
    <sheet name="Sheet1" sheetId="2" r:id="rId2"/>
  </sheets>
  <definedNames>
    <definedName name="\R">publicdt!$Z$2:$Z$2</definedName>
    <definedName name="_xlnm.Print_Area">publicdt!$A$1:$J$71</definedName>
  </definedNames>
  <calcPr calcId="162913"/>
</workbook>
</file>

<file path=xl/calcChain.xml><?xml version="1.0" encoding="utf-8"?>
<calcChain xmlns="http://schemas.openxmlformats.org/spreadsheetml/2006/main">
  <c r="C66" i="1" l="1"/>
  <c r="C20" i="1" l="1"/>
  <c r="C52" i="1"/>
  <c r="C51" i="1"/>
  <c r="C49" i="1"/>
  <c r="C42" i="1"/>
  <c r="C57" i="1"/>
  <c r="C59" i="1"/>
  <c r="C11" i="1"/>
  <c r="C4" i="1"/>
  <c r="C22" i="1"/>
  <c r="C28" i="1"/>
  <c r="C8" i="1"/>
  <c r="C15" i="1"/>
  <c r="C9" i="1"/>
  <c r="C43" i="1"/>
  <c r="C44" i="1"/>
  <c r="C45" i="1"/>
  <c r="C46" i="1"/>
  <c r="C47" i="1"/>
  <c r="C48" i="1"/>
  <c r="C50" i="1"/>
</calcChain>
</file>

<file path=xl/sharedStrings.xml><?xml version="1.0" encoding="utf-8"?>
<sst xmlns="http://schemas.openxmlformats.org/spreadsheetml/2006/main" count="178" uniqueCount="96">
  <si>
    <t>MISSISSIPPI GAMING COMMISSION</t>
  </si>
  <si>
    <t xml:space="preserve"> </t>
  </si>
  <si>
    <t>Public Information</t>
  </si>
  <si>
    <t xml:space="preserve">History of Licensure </t>
  </si>
  <si>
    <t>City</t>
  </si>
  <si>
    <t>Opened</t>
  </si>
  <si>
    <t xml:space="preserve">Closure </t>
  </si>
  <si>
    <t xml:space="preserve">Original </t>
  </si>
  <si>
    <t>Second</t>
  </si>
  <si>
    <t>Third</t>
  </si>
  <si>
    <t>Fourth</t>
  </si>
  <si>
    <t>Fifth</t>
  </si>
  <si>
    <t>Sixth</t>
  </si>
  <si>
    <t>For Operating Casinos</t>
  </si>
  <si>
    <t>Date</t>
  </si>
  <si>
    <t>License</t>
  </si>
  <si>
    <t>Biloxi</t>
  </si>
  <si>
    <t>President Casino</t>
  </si>
  <si>
    <t>Bay St. Louis</t>
  </si>
  <si>
    <t>Natchez</t>
  </si>
  <si>
    <t>Grand Casino - Gulfport</t>
  </si>
  <si>
    <t>Gulfport</t>
  </si>
  <si>
    <t>Casino Magic - Biloxi</t>
  </si>
  <si>
    <t>Isle of Capri Casino-Vicksburg</t>
  </si>
  <si>
    <t>Vicksburg</t>
  </si>
  <si>
    <t>Robinsonville</t>
  </si>
  <si>
    <t>Greenville</t>
  </si>
  <si>
    <t>Las Vegas Casino</t>
  </si>
  <si>
    <t>Treasure Bay Casino</t>
  </si>
  <si>
    <t>Sam's Town Hotel &amp; Gambling Hall</t>
  </si>
  <si>
    <t>Lula</t>
  </si>
  <si>
    <t>Horseshoe Casino and Hotel</t>
  </si>
  <si>
    <t>Harrah's Tunica Mardi Gras Casino</t>
  </si>
  <si>
    <t>Closed Casinos</t>
  </si>
  <si>
    <t>Biloxi Belle Casino</t>
  </si>
  <si>
    <t>Tunica Casino d/b/a Splash Casino</t>
  </si>
  <si>
    <t>Tunica</t>
  </si>
  <si>
    <t>Southern Belle Casino</t>
  </si>
  <si>
    <t>Treasure Bay Casino-Tunica</t>
  </si>
  <si>
    <t>Gold Shore Casino</t>
  </si>
  <si>
    <t>Harrah's Tunica-Casino</t>
  </si>
  <si>
    <t>03/31/97</t>
  </si>
  <si>
    <t>Lady Luck Biloxi, Inc.</t>
  </si>
  <si>
    <t>President Casino/Jackpot/Southern Mist</t>
  </si>
  <si>
    <t>02/17/99</t>
  </si>
  <si>
    <t>Jubilee Casino</t>
  </si>
  <si>
    <t xml:space="preserve">Isle of Capri Casino - Tunica, Inc. </t>
  </si>
  <si>
    <t>Harrah's Vicksburg  Corporation</t>
  </si>
  <si>
    <t>Seventh</t>
  </si>
  <si>
    <t>Waveland</t>
  </si>
  <si>
    <t>Silver Slipper Casino</t>
  </si>
  <si>
    <t>Eighth</t>
  </si>
  <si>
    <t xml:space="preserve">Beau Rivage </t>
  </si>
  <si>
    <t>Hard Rock Hotel &amp; Casino Biloxi</t>
  </si>
  <si>
    <t>Resorts Tunica</t>
  </si>
  <si>
    <t>Tunica Resorts</t>
  </si>
  <si>
    <t>Reopen</t>
  </si>
  <si>
    <t>Gold Strike Casino Resort</t>
  </si>
  <si>
    <t>Boomtown Casino Biloxi</t>
  </si>
  <si>
    <t>Casino Magic Bay St. Louis</t>
  </si>
  <si>
    <t>Island View Casino Resort</t>
  </si>
  <si>
    <t>Isle of Capri Casino Entertainment Resort</t>
  </si>
  <si>
    <t>Isle of Capri Casino - Natchez</t>
  </si>
  <si>
    <t>Hollywood Casino Tunica</t>
  </si>
  <si>
    <t>Riverwalk Casino and Hotel</t>
  </si>
  <si>
    <t>ninth</t>
  </si>
  <si>
    <t>eighth</t>
  </si>
  <si>
    <t>Harrah's Tunica</t>
  </si>
  <si>
    <t>Ninth</t>
  </si>
  <si>
    <t xml:space="preserve">Tunica Roadhouse Casino &amp; Hotel </t>
  </si>
  <si>
    <t>Grand Station Casino</t>
  </si>
  <si>
    <t>Jimmy Buffett's Margaritaville Casino</t>
  </si>
  <si>
    <t>Tenth</t>
  </si>
  <si>
    <t xml:space="preserve">                                                                                 </t>
  </si>
  <si>
    <t>Magnolia Bluffs Casino</t>
  </si>
  <si>
    <t>Trop Casino Greenville</t>
  </si>
  <si>
    <t>Eleventh</t>
  </si>
  <si>
    <t>D'Iberville</t>
  </si>
  <si>
    <t>Hollywood Casino Gulf Coast</t>
  </si>
  <si>
    <t>WaterView Casino &amp; Hotel</t>
  </si>
  <si>
    <t xml:space="preserve">Licensed But Not Yet Opened </t>
  </si>
  <si>
    <t>Bally's Saloon &amp; Gambling Hall (Olympia)</t>
  </si>
  <si>
    <t>Ameristar Casino Hotel Vicksburg</t>
  </si>
  <si>
    <t>Fitz Casino Hotel Tunica</t>
  </si>
  <si>
    <t>Harrah's Gulf Coast</t>
  </si>
  <si>
    <t>Harlow's Casino Resort &amp; Spa</t>
  </si>
  <si>
    <t>IP Casino Resort Spa</t>
  </si>
  <si>
    <t>Palace Casino Resort</t>
  </si>
  <si>
    <t>Scarlet Pearl Casino Resort</t>
  </si>
  <si>
    <t>Golden Nugget Biloxi Hotel and Casino</t>
  </si>
  <si>
    <t>1st Jackpot Casino</t>
  </si>
  <si>
    <t>Twelfth</t>
  </si>
  <si>
    <t>tenth</t>
  </si>
  <si>
    <t>Casino Vicksburg (formerly Lady Luck)</t>
  </si>
  <si>
    <t>Thirteenth</t>
  </si>
  <si>
    <t>updated 9/21/23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</si>
</sst>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mm/dd/yy;@"/>
    <numFmt numFmtId="166" formatCode="m/d/yy;@"/>
  </numFmts>
  <fonts count="12" x14ac:knownFonts="1">
    <font>
      <sz val="12"/>
      <name val="Arial"/>
    </font>
    <font>
      <sz val="8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2" borderId="0"/>
  </cellStyleXfs>
  <cellXfs count="68">
    <xf numFmtId="0" fontId="0" fillId="2" borderId="0" xfId="0" applyNumberFormat="1"/>
    <xf numFmtId="164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/>
    <xf numFmtId="164" fontId="9" fillId="0" borderId="1" xfId="0" applyNumberFormat="1" applyFont="1" applyFill="1" applyBorder="1" applyAlignment="1"/>
    <xf numFmtId="166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37" fontId="9" fillId="0" borderId="1" xfId="0" applyNumberFormat="1" applyFont="1" applyFill="1" applyBorder="1" applyAlignment="1"/>
    <xf numFmtId="164" fontId="9" fillId="0" borderId="1" xfId="0" quotePrefix="1" applyNumberFormat="1" applyFont="1" applyFill="1" applyBorder="1" applyAlignment="1"/>
    <xf numFmtId="164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/>
    <xf numFmtId="0" fontId="2" fillId="0" borderId="0" xfId="0" applyNumberFormat="1" applyFont="1" applyFill="1"/>
    <xf numFmtId="0" fontId="0" fillId="0" borderId="0" xfId="0" applyNumberFormat="1" applyFill="1"/>
    <xf numFmtId="0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7" fontId="0" fillId="0" borderId="0" xfId="0" applyNumberFormat="1" applyFill="1" applyAlignment="1">
      <alignment horizontal="left"/>
    </xf>
    <xf numFmtId="17" fontId="0" fillId="0" borderId="0" xfId="0" applyNumberFormat="1" applyFill="1" applyAlignment="1"/>
    <xf numFmtId="0" fontId="6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/>
    <xf numFmtId="0" fontId="6" fillId="0" borderId="9" xfId="0" applyNumberFormat="1" applyFont="1" applyFill="1" applyBorder="1" applyAlignment="1">
      <alignment horizontal="center"/>
    </xf>
    <xf numFmtId="0" fontId="6" fillId="0" borderId="9" xfId="0" applyNumberFormat="1" applyFont="1" applyFill="1" applyBorder="1"/>
    <xf numFmtId="0" fontId="8" fillId="0" borderId="9" xfId="0" applyNumberFormat="1" applyFont="1" applyFill="1" applyBorder="1" applyAlignment="1">
      <alignment horizontal="left"/>
    </xf>
    <xf numFmtId="0" fontId="8" fillId="0" borderId="9" xfId="0" applyNumberFormat="1" applyFont="1" applyFill="1" applyBorder="1" applyAlignment="1"/>
    <xf numFmtId="165" fontId="9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0" fontId="10" fillId="0" borderId="1" xfId="0" applyNumberFormat="1" applyFont="1" applyFill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/>
    <xf numFmtId="14" fontId="9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164" fontId="0" fillId="0" borderId="1" xfId="0" applyNumberFormat="1" applyFill="1" applyBorder="1" applyAlignment="1"/>
    <xf numFmtId="164" fontId="5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14" fontId="9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17" fontId="9" fillId="0" borderId="0" xfId="0" applyNumberFormat="1" applyFont="1" applyFill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/>
    <xf numFmtId="0" fontId="11" fillId="0" borderId="5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0" fillId="0" borderId="7" xfId="0" applyNumberFormat="1" applyFill="1" applyBorder="1"/>
    <xf numFmtId="164" fontId="9" fillId="0" borderId="7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164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/>
    <xf numFmtId="1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0" fillId="0" borderId="0" xfId="0" applyNumberFormat="1" applyFill="1" applyAlignment="1"/>
    <xf numFmtId="165" fontId="9" fillId="0" borderId="1" xfId="0" applyNumberFormat="1" applyFont="1" applyFill="1" applyBorder="1"/>
    <xf numFmtId="14" fontId="9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showOutlineSymbols="0" zoomScale="87" zoomScaleNormal="87" zoomScaleSheetLayoutView="100" workbookViewId="0">
      <selection activeCell="Q17" sqref="Q17"/>
    </sheetView>
  </sheetViews>
  <sheetFormatPr defaultColWidth="11.44140625" defaultRowHeight="15" x14ac:dyDescent="0.2"/>
  <cols>
    <col min="1" max="1" width="30.44140625" style="12" customWidth="1"/>
    <col min="2" max="2" width="11.21875" style="12" customWidth="1"/>
    <col min="3" max="3" width="6.6640625" style="13" customWidth="1"/>
    <col min="4" max="5" width="6.21875" style="13" customWidth="1"/>
    <col min="6" max="6" width="6.44140625" style="13" customWidth="1"/>
    <col min="7" max="7" width="6.88671875" style="13" customWidth="1"/>
    <col min="8" max="8" width="7" style="13" customWidth="1"/>
    <col min="9" max="9" width="6.88671875" style="13" customWidth="1"/>
    <col min="10" max="11" width="6.77734375" style="13" customWidth="1"/>
    <col min="12" max="13" width="6.88671875" style="65" customWidth="1"/>
    <col min="14" max="16" width="6.88671875" style="12" customWidth="1"/>
    <col min="17" max="17" width="8.5546875" style="12" customWidth="1"/>
    <col min="18" max="16384" width="11.44140625" style="12"/>
  </cols>
  <sheetData>
    <row r="1" spans="1:17" ht="18.75" thickBot="1" x14ac:dyDescent="0.3">
      <c r="A1" s="11" t="s">
        <v>0</v>
      </c>
      <c r="D1" s="14"/>
      <c r="F1" s="15"/>
      <c r="G1" s="16" t="s">
        <v>95</v>
      </c>
      <c r="H1" s="17"/>
      <c r="I1" s="16"/>
      <c r="J1" s="18"/>
      <c r="K1" s="18"/>
      <c r="L1" s="19"/>
      <c r="M1" s="19"/>
    </row>
    <row r="2" spans="1:17" x14ac:dyDescent="0.2">
      <c r="A2" s="20" t="s">
        <v>3</v>
      </c>
      <c r="B2" s="20" t="s">
        <v>4</v>
      </c>
      <c r="C2" s="21" t="s">
        <v>5</v>
      </c>
      <c r="D2" s="21" t="s">
        <v>56</v>
      </c>
      <c r="E2" s="21" t="s">
        <v>7</v>
      </c>
      <c r="F2" s="21" t="s">
        <v>8</v>
      </c>
      <c r="G2" s="21" t="s">
        <v>9</v>
      </c>
      <c r="H2" s="21" t="s">
        <v>10</v>
      </c>
      <c r="I2" s="21" t="s">
        <v>11</v>
      </c>
      <c r="J2" s="21" t="s">
        <v>12</v>
      </c>
      <c r="K2" s="21" t="s">
        <v>48</v>
      </c>
      <c r="L2" s="22" t="s">
        <v>51</v>
      </c>
      <c r="M2" s="22" t="s">
        <v>68</v>
      </c>
      <c r="N2" s="22" t="s">
        <v>72</v>
      </c>
      <c r="O2" s="22" t="s">
        <v>76</v>
      </c>
      <c r="P2" s="22" t="s">
        <v>91</v>
      </c>
      <c r="Q2" s="21" t="s">
        <v>94</v>
      </c>
    </row>
    <row r="3" spans="1:17" x14ac:dyDescent="0.2">
      <c r="A3" s="23" t="s">
        <v>13</v>
      </c>
      <c r="B3" s="24"/>
      <c r="C3" s="25"/>
      <c r="D3" s="25" t="s">
        <v>14</v>
      </c>
      <c r="E3" s="25" t="s">
        <v>15</v>
      </c>
      <c r="F3" s="25" t="s">
        <v>15</v>
      </c>
      <c r="G3" s="25" t="s">
        <v>15</v>
      </c>
      <c r="H3" s="25" t="s">
        <v>15</v>
      </c>
      <c r="I3" s="25" t="s">
        <v>15</v>
      </c>
      <c r="J3" s="25" t="s">
        <v>15</v>
      </c>
      <c r="K3" s="25" t="s">
        <v>15</v>
      </c>
      <c r="L3" s="26" t="s">
        <v>15</v>
      </c>
      <c r="M3" s="26" t="s">
        <v>15</v>
      </c>
      <c r="N3" s="26" t="s">
        <v>15</v>
      </c>
      <c r="O3" s="26" t="s">
        <v>15</v>
      </c>
      <c r="P3" s="26" t="s">
        <v>15</v>
      </c>
      <c r="Q3" s="26" t="s">
        <v>15</v>
      </c>
    </row>
    <row r="4" spans="1:17" x14ac:dyDescent="0.2">
      <c r="A4" s="3" t="s">
        <v>82</v>
      </c>
      <c r="B4" s="3" t="s">
        <v>24</v>
      </c>
      <c r="C4" s="4">
        <f>DATE(94,2,27)</f>
        <v>34392</v>
      </c>
      <c r="D4" s="4"/>
      <c r="E4" s="4">
        <v>34354</v>
      </c>
      <c r="F4" s="4">
        <v>35085</v>
      </c>
      <c r="G4" s="4">
        <v>35817</v>
      </c>
      <c r="H4" s="4">
        <v>36548</v>
      </c>
      <c r="I4" s="4">
        <v>37645</v>
      </c>
      <c r="J4" s="4">
        <v>38742</v>
      </c>
      <c r="K4" s="4">
        <v>39838</v>
      </c>
      <c r="L4" s="4">
        <v>40933</v>
      </c>
      <c r="M4" s="4">
        <v>42029</v>
      </c>
      <c r="N4" s="4">
        <v>42482</v>
      </c>
      <c r="O4" s="4">
        <v>43577</v>
      </c>
      <c r="P4" s="4">
        <v>44673</v>
      </c>
      <c r="Q4" s="30"/>
    </row>
    <row r="5" spans="1:17" x14ac:dyDescent="0.2">
      <c r="A5" s="3" t="s">
        <v>90</v>
      </c>
      <c r="B5" s="3" t="s">
        <v>55</v>
      </c>
      <c r="C5" s="4">
        <v>38467</v>
      </c>
      <c r="D5" s="4" t="s">
        <v>73</v>
      </c>
      <c r="E5" s="4">
        <v>38467</v>
      </c>
      <c r="F5" s="4">
        <v>39563</v>
      </c>
      <c r="G5" s="4">
        <v>40658</v>
      </c>
      <c r="H5" s="4">
        <v>41754</v>
      </c>
      <c r="I5" s="4">
        <v>42850</v>
      </c>
      <c r="J5" s="4">
        <v>43946</v>
      </c>
      <c r="K5" s="4">
        <v>45041</v>
      </c>
      <c r="L5" s="4"/>
      <c r="M5" s="4"/>
      <c r="N5" s="4"/>
      <c r="O5" s="4"/>
      <c r="P5" s="4"/>
      <c r="Q5" s="30"/>
    </row>
    <row r="6" spans="1:17" x14ac:dyDescent="0.2">
      <c r="A6" s="3" t="s">
        <v>52</v>
      </c>
      <c r="B6" s="3" t="s">
        <v>16</v>
      </c>
      <c r="C6" s="4">
        <v>36235</v>
      </c>
      <c r="D6" s="4">
        <v>38958</v>
      </c>
      <c r="E6" s="4">
        <v>35236</v>
      </c>
      <c r="F6" s="4">
        <v>35967</v>
      </c>
      <c r="G6" s="4">
        <v>36699</v>
      </c>
      <c r="H6" s="4">
        <v>37795</v>
      </c>
      <c r="I6" s="4">
        <v>38891</v>
      </c>
      <c r="J6" s="4">
        <v>39987</v>
      </c>
      <c r="K6" s="4">
        <v>41083</v>
      </c>
      <c r="L6" s="4">
        <v>42178</v>
      </c>
      <c r="M6" s="4">
        <v>42481</v>
      </c>
      <c r="N6" s="4">
        <v>43576</v>
      </c>
      <c r="O6" s="4">
        <v>44672</v>
      </c>
      <c r="P6" s="4"/>
      <c r="Q6" s="30"/>
    </row>
    <row r="7" spans="1:17" x14ac:dyDescent="0.2">
      <c r="A7" s="3" t="s">
        <v>58</v>
      </c>
      <c r="B7" s="3" t="s">
        <v>16</v>
      </c>
      <c r="C7" s="4">
        <v>36746</v>
      </c>
      <c r="D7" s="4">
        <v>38897</v>
      </c>
      <c r="E7" s="4">
        <v>36746</v>
      </c>
      <c r="F7" s="4">
        <v>37842</v>
      </c>
      <c r="G7" s="4">
        <v>38938</v>
      </c>
      <c r="H7" s="4">
        <v>40034</v>
      </c>
      <c r="I7" s="4">
        <v>41130</v>
      </c>
      <c r="J7" s="4">
        <v>41562</v>
      </c>
      <c r="K7" s="4">
        <v>42658</v>
      </c>
      <c r="L7" s="4">
        <v>43753</v>
      </c>
      <c r="M7" s="4">
        <v>44849</v>
      </c>
      <c r="N7" s="4"/>
      <c r="O7" s="4"/>
      <c r="P7" s="4"/>
      <c r="Q7" s="30"/>
    </row>
    <row r="8" spans="1:17" x14ac:dyDescent="0.2">
      <c r="A8" s="3" t="s">
        <v>83</v>
      </c>
      <c r="B8" s="3" t="s">
        <v>55</v>
      </c>
      <c r="C8" s="4">
        <f>DATE(94,6,6)</f>
        <v>34491</v>
      </c>
      <c r="D8" s="4"/>
      <c r="E8" s="4">
        <v>34445</v>
      </c>
      <c r="F8" s="4">
        <v>35177</v>
      </c>
      <c r="G8" s="4">
        <v>35908</v>
      </c>
      <c r="H8" s="4">
        <v>36640</v>
      </c>
      <c r="I8" s="4">
        <v>37231</v>
      </c>
      <c r="J8" s="4">
        <v>38328</v>
      </c>
      <c r="K8" s="4">
        <v>39423</v>
      </c>
      <c r="L8" s="4">
        <v>40519</v>
      </c>
      <c r="M8" s="4">
        <v>41615</v>
      </c>
      <c r="N8" s="4">
        <v>42711</v>
      </c>
      <c r="O8" s="4">
        <v>43806</v>
      </c>
      <c r="P8" s="4">
        <v>44902</v>
      </c>
      <c r="Q8" s="30"/>
    </row>
    <row r="9" spans="1:17" x14ac:dyDescent="0.2">
      <c r="A9" s="3" t="s">
        <v>57</v>
      </c>
      <c r="B9" s="3" t="s">
        <v>55</v>
      </c>
      <c r="C9" s="4">
        <f>DATE(94,8,29)</f>
        <v>34575</v>
      </c>
      <c r="D9" s="4"/>
      <c r="E9" s="4">
        <v>34564</v>
      </c>
      <c r="F9" s="4">
        <v>35296</v>
      </c>
      <c r="G9" s="4">
        <v>36027</v>
      </c>
      <c r="H9" s="4">
        <v>36759</v>
      </c>
      <c r="I9" s="4">
        <v>37855</v>
      </c>
      <c r="J9" s="4">
        <v>38891</v>
      </c>
      <c r="K9" s="4">
        <v>39987</v>
      </c>
      <c r="L9" s="4">
        <v>41083</v>
      </c>
      <c r="M9" s="4">
        <v>42178</v>
      </c>
      <c r="N9" s="4">
        <v>43274</v>
      </c>
      <c r="O9" s="4">
        <v>44370</v>
      </c>
      <c r="P9" s="4"/>
      <c r="Q9" s="30"/>
    </row>
    <row r="10" spans="1:17" x14ac:dyDescent="0.2">
      <c r="A10" s="3" t="s">
        <v>89</v>
      </c>
      <c r="B10" s="3" t="s">
        <v>16</v>
      </c>
      <c r="C10" s="4">
        <v>33817</v>
      </c>
      <c r="D10" s="4">
        <v>38712</v>
      </c>
      <c r="E10" s="4">
        <v>33560</v>
      </c>
      <c r="F10" s="4">
        <v>33751</v>
      </c>
      <c r="G10" s="4">
        <v>34473</v>
      </c>
      <c r="H10" s="4">
        <v>35205</v>
      </c>
      <c r="I10" s="4">
        <v>35936</v>
      </c>
      <c r="J10" s="4">
        <v>36668</v>
      </c>
      <c r="K10" s="4">
        <v>37764</v>
      </c>
      <c r="L10" s="4">
        <v>38860</v>
      </c>
      <c r="M10" s="4">
        <v>39956</v>
      </c>
      <c r="N10" s="4">
        <v>41052</v>
      </c>
      <c r="O10" s="4">
        <v>42147</v>
      </c>
      <c r="P10" s="4">
        <v>43243</v>
      </c>
      <c r="Q10" s="66">
        <v>44339</v>
      </c>
    </row>
    <row r="11" spans="1:17" x14ac:dyDescent="0.2">
      <c r="A11" s="3" t="s">
        <v>84</v>
      </c>
      <c r="B11" s="3" t="s">
        <v>16</v>
      </c>
      <c r="C11" s="4">
        <f>DATE(94,1,17)</f>
        <v>34351</v>
      </c>
      <c r="D11" s="4">
        <v>38946</v>
      </c>
      <c r="E11" s="4">
        <v>33933</v>
      </c>
      <c r="F11" s="4">
        <v>34655</v>
      </c>
      <c r="G11" s="4">
        <v>35387</v>
      </c>
      <c r="H11" s="4">
        <v>35936</v>
      </c>
      <c r="I11" s="4">
        <v>36668</v>
      </c>
      <c r="J11" s="4">
        <v>37764</v>
      </c>
      <c r="K11" s="4">
        <v>38860</v>
      </c>
      <c r="L11" s="4">
        <v>39447</v>
      </c>
      <c r="M11" s="4">
        <v>39956</v>
      </c>
      <c r="N11" s="4">
        <v>41052</v>
      </c>
      <c r="O11" s="4">
        <v>42147</v>
      </c>
      <c r="P11" s="4">
        <v>43243</v>
      </c>
      <c r="Q11" s="66">
        <v>44339</v>
      </c>
    </row>
    <row r="12" spans="1:17" x14ac:dyDescent="0.2">
      <c r="A12" s="3" t="s">
        <v>53</v>
      </c>
      <c r="B12" s="3" t="s">
        <v>16</v>
      </c>
      <c r="C12" s="4"/>
      <c r="D12" s="4">
        <v>39267</v>
      </c>
      <c r="E12" s="4">
        <v>38372</v>
      </c>
      <c r="F12" s="4">
        <v>39467</v>
      </c>
      <c r="G12" s="4">
        <v>40563</v>
      </c>
      <c r="H12" s="4">
        <v>41659</v>
      </c>
      <c r="I12" s="4">
        <v>42755</v>
      </c>
      <c r="J12" s="4">
        <v>43850</v>
      </c>
      <c r="K12" s="4">
        <v>44946</v>
      </c>
      <c r="L12" s="4"/>
      <c r="M12" s="4"/>
      <c r="N12" s="4"/>
      <c r="O12" s="4"/>
      <c r="P12" s="4"/>
      <c r="Q12" s="30"/>
    </row>
    <row r="13" spans="1:17" x14ac:dyDescent="0.2">
      <c r="A13" s="3" t="s">
        <v>85</v>
      </c>
      <c r="B13" s="3" t="s">
        <v>26</v>
      </c>
      <c r="C13" s="4">
        <v>39409</v>
      </c>
      <c r="D13" s="4"/>
      <c r="E13" s="4">
        <v>39282</v>
      </c>
      <c r="F13" s="4">
        <v>40378</v>
      </c>
      <c r="G13" s="4">
        <v>41474</v>
      </c>
      <c r="H13" s="4">
        <v>42570</v>
      </c>
      <c r="I13" s="4">
        <v>43665</v>
      </c>
      <c r="J13" s="4">
        <v>44761</v>
      </c>
      <c r="K13" s="4"/>
      <c r="L13" s="4"/>
      <c r="M13" s="4"/>
      <c r="N13" s="4"/>
      <c r="O13" s="4"/>
      <c r="P13" s="4"/>
      <c r="Q13" s="30"/>
    </row>
    <row r="14" spans="1:17" x14ac:dyDescent="0.2">
      <c r="A14" s="3" t="s">
        <v>78</v>
      </c>
      <c r="B14" s="3" t="s">
        <v>18</v>
      </c>
      <c r="C14" s="4"/>
      <c r="D14" s="4">
        <v>38960</v>
      </c>
      <c r="E14" s="4">
        <v>38938</v>
      </c>
      <c r="F14" s="4">
        <v>40034</v>
      </c>
      <c r="G14" s="27">
        <v>41130</v>
      </c>
      <c r="H14" s="27">
        <v>41575</v>
      </c>
      <c r="I14" s="27">
        <v>42671</v>
      </c>
      <c r="J14" s="27">
        <v>43766</v>
      </c>
      <c r="K14" s="27">
        <v>44862</v>
      </c>
      <c r="L14" s="6"/>
      <c r="M14" s="4"/>
      <c r="N14" s="4"/>
      <c r="O14" s="4"/>
      <c r="P14" s="4"/>
      <c r="Q14" s="30"/>
    </row>
    <row r="15" spans="1:17" x14ac:dyDescent="0.2">
      <c r="A15" s="3" t="s">
        <v>63</v>
      </c>
      <c r="B15" s="3" t="s">
        <v>55</v>
      </c>
      <c r="C15" s="4">
        <f>DATE(94,8,8)</f>
        <v>34554</v>
      </c>
      <c r="D15" s="4"/>
      <c r="E15" s="4">
        <v>34485</v>
      </c>
      <c r="F15" s="4">
        <v>34989</v>
      </c>
      <c r="G15" s="4">
        <v>35721</v>
      </c>
      <c r="H15" s="4">
        <v>36452</v>
      </c>
      <c r="I15" s="4">
        <v>37184</v>
      </c>
      <c r="J15" s="4">
        <v>38281</v>
      </c>
      <c r="K15" s="4">
        <v>39376</v>
      </c>
      <c r="L15" s="4">
        <v>40472</v>
      </c>
      <c r="M15" s="4">
        <v>41568</v>
      </c>
      <c r="N15" s="4">
        <v>42664</v>
      </c>
      <c r="O15" s="4">
        <v>43759</v>
      </c>
      <c r="P15" s="4">
        <v>44855</v>
      </c>
      <c r="Q15" s="30"/>
    </row>
    <row r="16" spans="1:17" x14ac:dyDescent="0.2">
      <c r="A16" s="3" t="s">
        <v>31</v>
      </c>
      <c r="B16" s="3" t="s">
        <v>55</v>
      </c>
      <c r="C16" s="4">
        <v>34743</v>
      </c>
      <c r="D16" s="4"/>
      <c r="E16" s="4">
        <v>34620</v>
      </c>
      <c r="F16" s="4">
        <v>35352</v>
      </c>
      <c r="G16" s="4">
        <v>36083</v>
      </c>
      <c r="H16" s="4">
        <v>36815</v>
      </c>
      <c r="I16" s="4">
        <v>37911</v>
      </c>
      <c r="J16" s="4">
        <v>38718</v>
      </c>
      <c r="K16" s="4">
        <v>38860</v>
      </c>
      <c r="L16" s="4">
        <v>39956</v>
      </c>
      <c r="M16" s="4">
        <v>41052</v>
      </c>
      <c r="N16" s="4">
        <v>42147</v>
      </c>
      <c r="O16" s="4">
        <v>43243</v>
      </c>
      <c r="P16" s="4">
        <v>44339</v>
      </c>
      <c r="Q16" s="30"/>
    </row>
    <row r="17" spans="1:17" x14ac:dyDescent="0.2">
      <c r="A17" s="3" t="s">
        <v>86</v>
      </c>
      <c r="B17" s="3" t="s">
        <v>16</v>
      </c>
      <c r="C17" s="4">
        <v>35793</v>
      </c>
      <c r="D17" s="4">
        <v>38708</v>
      </c>
      <c r="E17" s="4">
        <v>34579</v>
      </c>
      <c r="F17" s="4">
        <v>35311</v>
      </c>
      <c r="G17" s="4">
        <v>36042</v>
      </c>
      <c r="H17" s="4">
        <v>36774</v>
      </c>
      <c r="I17" s="4">
        <v>37870</v>
      </c>
      <c r="J17" s="4">
        <v>38315</v>
      </c>
      <c r="K17" s="4">
        <v>39410</v>
      </c>
      <c r="L17" s="4">
        <v>40506</v>
      </c>
      <c r="M17" s="4">
        <v>40820</v>
      </c>
      <c r="N17" s="4">
        <v>41916</v>
      </c>
      <c r="O17" s="4">
        <v>43012</v>
      </c>
      <c r="P17" s="4">
        <v>44108</v>
      </c>
      <c r="Q17" s="67">
        <v>45203</v>
      </c>
    </row>
    <row r="18" spans="1:17" x14ac:dyDescent="0.2">
      <c r="A18" s="3" t="s">
        <v>60</v>
      </c>
      <c r="B18" s="3" t="s">
        <v>21</v>
      </c>
      <c r="C18" s="28"/>
      <c r="D18" s="5">
        <v>38978</v>
      </c>
      <c r="E18" s="27">
        <v>38883</v>
      </c>
      <c r="F18" s="5">
        <v>39979</v>
      </c>
      <c r="G18" s="27">
        <v>41075</v>
      </c>
      <c r="H18" s="28">
        <v>42170</v>
      </c>
      <c r="I18" s="28">
        <v>43266</v>
      </c>
      <c r="J18" s="28">
        <v>44362</v>
      </c>
      <c r="K18" s="6"/>
      <c r="L18" s="6"/>
      <c r="M18" s="6"/>
      <c r="N18" s="6"/>
      <c r="O18" s="6"/>
      <c r="P18" s="6"/>
      <c r="Q18" s="30"/>
    </row>
    <row r="19" spans="1:17" x14ac:dyDescent="0.2">
      <c r="A19" s="3" t="s">
        <v>61</v>
      </c>
      <c r="B19" s="3" t="s">
        <v>30</v>
      </c>
      <c r="C19" s="4">
        <v>36708</v>
      </c>
      <c r="D19" s="4"/>
      <c r="E19" s="4">
        <v>36708</v>
      </c>
      <c r="F19" s="4">
        <v>37764</v>
      </c>
      <c r="G19" s="4">
        <v>38860</v>
      </c>
      <c r="H19" s="4">
        <v>39956</v>
      </c>
      <c r="I19" s="4">
        <v>41052</v>
      </c>
      <c r="J19" s="4">
        <v>42147</v>
      </c>
      <c r="K19" s="4">
        <v>43243</v>
      </c>
      <c r="L19" s="4">
        <v>44339</v>
      </c>
      <c r="M19" s="4"/>
      <c r="N19" s="4"/>
      <c r="O19" s="4"/>
      <c r="P19" s="4"/>
      <c r="Q19" s="30"/>
    </row>
    <row r="20" spans="1:17" x14ac:dyDescent="0.2">
      <c r="A20" s="3" t="s">
        <v>93</v>
      </c>
      <c r="B20" s="3" t="s">
        <v>24</v>
      </c>
      <c r="C20" s="4">
        <f>DATE(94,7,12)</f>
        <v>34527</v>
      </c>
      <c r="D20" s="4"/>
      <c r="E20" s="4">
        <v>34515</v>
      </c>
      <c r="F20" s="4">
        <v>35247</v>
      </c>
      <c r="G20" s="4">
        <v>35978</v>
      </c>
      <c r="H20" s="4">
        <v>36710</v>
      </c>
      <c r="I20" s="4">
        <v>37806</v>
      </c>
      <c r="J20" s="4">
        <v>38902</v>
      </c>
      <c r="K20" s="4">
        <v>39998</v>
      </c>
      <c r="L20" s="4">
        <v>41052</v>
      </c>
      <c r="M20" s="4">
        <v>42147</v>
      </c>
      <c r="N20" s="4">
        <v>43243</v>
      </c>
      <c r="O20" s="4">
        <v>44339</v>
      </c>
      <c r="P20" s="4"/>
      <c r="Q20" s="30"/>
    </row>
    <row r="21" spans="1:17" x14ac:dyDescent="0.2">
      <c r="A21" s="3" t="s">
        <v>74</v>
      </c>
      <c r="B21" s="3" t="s">
        <v>19</v>
      </c>
      <c r="C21" s="4">
        <v>41261</v>
      </c>
      <c r="D21" s="4"/>
      <c r="E21" s="4">
        <v>41242</v>
      </c>
      <c r="F21" s="4">
        <v>42337</v>
      </c>
      <c r="G21" s="4">
        <v>43433</v>
      </c>
      <c r="H21" s="4">
        <v>44529</v>
      </c>
      <c r="I21" s="4">
        <v>44837</v>
      </c>
      <c r="J21" s="4"/>
      <c r="K21" s="4"/>
      <c r="L21" s="4"/>
      <c r="M21" s="4"/>
      <c r="N21" s="4"/>
      <c r="O21" s="4"/>
      <c r="P21" s="4"/>
      <c r="Q21" s="30"/>
    </row>
    <row r="22" spans="1:17" x14ac:dyDescent="0.2">
      <c r="A22" s="3" t="s">
        <v>87</v>
      </c>
      <c r="B22" s="3" t="s">
        <v>16</v>
      </c>
      <c r="C22" s="4">
        <f>DATE(97,2,2)</f>
        <v>35463</v>
      </c>
      <c r="D22" s="4">
        <v>38716</v>
      </c>
      <c r="E22" s="4">
        <v>35453</v>
      </c>
      <c r="F22" s="8">
        <v>36184</v>
      </c>
      <c r="G22" s="4">
        <v>36916</v>
      </c>
      <c r="H22" s="4">
        <v>38012</v>
      </c>
      <c r="I22" s="4">
        <v>39108</v>
      </c>
      <c r="J22" s="4">
        <v>40204</v>
      </c>
      <c r="K22" s="4">
        <v>41300</v>
      </c>
      <c r="L22" s="4">
        <v>42395</v>
      </c>
      <c r="M22" s="4">
        <v>43491</v>
      </c>
      <c r="N22" s="4">
        <v>44587</v>
      </c>
      <c r="O22" s="4"/>
      <c r="P22" s="4"/>
      <c r="Q22" s="30"/>
    </row>
    <row r="23" spans="1:17" x14ac:dyDescent="0.2">
      <c r="A23" s="3" t="s">
        <v>64</v>
      </c>
      <c r="B23" s="3" t="s">
        <v>24</v>
      </c>
      <c r="C23" s="4">
        <v>39749</v>
      </c>
      <c r="D23" s="4"/>
      <c r="E23" s="4">
        <v>39646</v>
      </c>
      <c r="F23" s="4">
        <v>40741</v>
      </c>
      <c r="G23" s="4">
        <v>41837</v>
      </c>
      <c r="H23" s="4">
        <v>42933</v>
      </c>
      <c r="I23" s="4">
        <v>44029</v>
      </c>
      <c r="J23" s="4">
        <v>45124</v>
      </c>
      <c r="K23" s="4"/>
      <c r="L23" s="4"/>
      <c r="M23" s="4"/>
      <c r="N23" s="4"/>
      <c r="O23" s="4"/>
      <c r="P23" s="4"/>
      <c r="Q23" s="30"/>
    </row>
    <row r="24" spans="1:17" x14ac:dyDescent="0.2">
      <c r="A24" s="3" t="s">
        <v>29</v>
      </c>
      <c r="B24" s="3" t="s">
        <v>55</v>
      </c>
      <c r="C24" s="4">
        <v>34479</v>
      </c>
      <c r="D24" s="4"/>
      <c r="E24" s="4">
        <v>34319</v>
      </c>
      <c r="F24" s="4">
        <v>35033</v>
      </c>
      <c r="G24" s="4">
        <v>35765</v>
      </c>
      <c r="H24" s="4">
        <v>36496</v>
      </c>
      <c r="I24" s="4">
        <v>37228</v>
      </c>
      <c r="J24" s="4">
        <v>38325</v>
      </c>
      <c r="K24" s="4">
        <v>39420</v>
      </c>
      <c r="L24" s="4">
        <v>40516</v>
      </c>
      <c r="M24" s="4">
        <v>41612</v>
      </c>
      <c r="N24" s="4">
        <v>42708</v>
      </c>
      <c r="O24" s="4">
        <v>43803</v>
      </c>
      <c r="P24" s="4">
        <v>44899</v>
      </c>
      <c r="Q24" s="30"/>
    </row>
    <row r="25" spans="1:17" x14ac:dyDescent="0.2">
      <c r="A25" s="3" t="s">
        <v>88</v>
      </c>
      <c r="B25" s="3" t="s">
        <v>77</v>
      </c>
      <c r="C25" s="4">
        <v>42347</v>
      </c>
      <c r="D25" s="4"/>
      <c r="E25" s="4">
        <v>42264</v>
      </c>
      <c r="F25" s="4">
        <v>43360</v>
      </c>
      <c r="G25" s="4">
        <v>44456</v>
      </c>
      <c r="H25" s="4"/>
      <c r="I25" s="4"/>
      <c r="J25" s="4"/>
      <c r="K25" s="4"/>
      <c r="L25" s="4"/>
      <c r="M25" s="4"/>
      <c r="N25" s="4"/>
      <c r="O25" s="4"/>
      <c r="P25" s="4"/>
      <c r="Q25" s="30"/>
    </row>
    <row r="26" spans="1:17" x14ac:dyDescent="0.2">
      <c r="A26" s="3" t="s">
        <v>50</v>
      </c>
      <c r="B26" s="3" t="s">
        <v>49</v>
      </c>
      <c r="C26" s="4">
        <v>38457</v>
      </c>
      <c r="D26" s="4">
        <v>39029</v>
      </c>
      <c r="E26" s="4">
        <v>38918</v>
      </c>
      <c r="F26" s="4">
        <v>40014</v>
      </c>
      <c r="G26" s="4">
        <v>41110</v>
      </c>
      <c r="H26" s="4">
        <v>42205</v>
      </c>
      <c r="I26" s="4">
        <v>43301</v>
      </c>
      <c r="J26" s="4">
        <v>44397</v>
      </c>
      <c r="K26" s="4"/>
      <c r="L26" s="4"/>
      <c r="M26" s="4"/>
      <c r="N26" s="4"/>
      <c r="O26" s="4"/>
      <c r="P26" s="4"/>
      <c r="Q26" s="30"/>
    </row>
    <row r="27" spans="1:17" x14ac:dyDescent="0.2">
      <c r="A27" s="3" t="s">
        <v>75</v>
      </c>
      <c r="B27" s="3" t="s">
        <v>26</v>
      </c>
      <c r="C27" s="4">
        <v>35375</v>
      </c>
      <c r="D27" s="4"/>
      <c r="E27" s="4">
        <v>35264</v>
      </c>
      <c r="F27" s="4">
        <v>35995</v>
      </c>
      <c r="G27" s="4">
        <v>36727</v>
      </c>
      <c r="H27" s="4">
        <v>37823</v>
      </c>
      <c r="I27" s="4">
        <v>38919</v>
      </c>
      <c r="J27" s="4">
        <v>40015</v>
      </c>
      <c r="K27" s="4">
        <v>40479</v>
      </c>
      <c r="L27" s="4">
        <v>41575</v>
      </c>
      <c r="M27" s="4">
        <v>42671</v>
      </c>
      <c r="N27" s="4">
        <v>43766</v>
      </c>
      <c r="O27" s="4">
        <v>44862</v>
      </c>
      <c r="P27" s="4"/>
      <c r="Q27" s="30"/>
    </row>
    <row r="28" spans="1:17" x14ac:dyDescent="0.2">
      <c r="A28" s="3" t="s">
        <v>28</v>
      </c>
      <c r="B28" s="3" t="s">
        <v>16</v>
      </c>
      <c r="C28" s="4">
        <f>DATE(94,4,28)</f>
        <v>34452</v>
      </c>
      <c r="D28" s="4">
        <v>38889</v>
      </c>
      <c r="E28" s="4">
        <v>34445</v>
      </c>
      <c r="F28" s="4">
        <v>35177</v>
      </c>
      <c r="G28" s="4">
        <v>35908</v>
      </c>
      <c r="H28" s="4">
        <v>36640</v>
      </c>
      <c r="I28" s="4">
        <v>37736</v>
      </c>
      <c r="J28" s="4">
        <v>38330</v>
      </c>
      <c r="K28" s="4">
        <v>39425</v>
      </c>
      <c r="L28" s="4">
        <v>40521</v>
      </c>
      <c r="M28" s="4">
        <v>41617</v>
      </c>
      <c r="N28" s="4">
        <v>42713</v>
      </c>
      <c r="O28" s="4">
        <v>43808</v>
      </c>
      <c r="P28" s="4">
        <v>44904</v>
      </c>
      <c r="Q28" s="30"/>
    </row>
    <row r="29" spans="1:17" x14ac:dyDescent="0.2">
      <c r="A29" s="3" t="s">
        <v>79</v>
      </c>
      <c r="B29" s="3" t="s">
        <v>24</v>
      </c>
      <c r="C29" s="4">
        <v>38929</v>
      </c>
      <c r="D29" s="4"/>
      <c r="E29" s="4">
        <v>38929</v>
      </c>
      <c r="F29" s="4">
        <v>40025</v>
      </c>
      <c r="G29" s="4">
        <v>41121</v>
      </c>
      <c r="H29" s="28">
        <v>42216</v>
      </c>
      <c r="I29" s="4">
        <v>42306</v>
      </c>
      <c r="J29" s="4">
        <v>43402</v>
      </c>
      <c r="K29" s="4">
        <v>44498</v>
      </c>
      <c r="L29" s="4"/>
      <c r="M29" s="4"/>
      <c r="N29" s="4"/>
      <c r="O29" s="4"/>
      <c r="P29" s="4"/>
      <c r="Q29" s="30"/>
    </row>
    <row r="30" spans="1:17" x14ac:dyDescent="0.2">
      <c r="A30" s="30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2"/>
      <c r="M30" s="32"/>
      <c r="N30" s="30"/>
      <c r="O30" s="10"/>
      <c r="P30" s="10"/>
      <c r="Q30" s="30"/>
    </row>
    <row r="31" spans="1:17" x14ac:dyDescent="0.2">
      <c r="A31" s="3"/>
      <c r="B31" s="3"/>
      <c r="C31" s="1"/>
      <c r="D31" s="1"/>
      <c r="E31" s="1"/>
      <c r="F31" s="1"/>
      <c r="G31" s="1"/>
      <c r="H31" s="33"/>
      <c r="I31" s="1"/>
      <c r="J31" s="1"/>
      <c r="K31" s="1"/>
      <c r="L31" s="1"/>
      <c r="M31" s="1"/>
      <c r="N31" s="9"/>
      <c r="O31" s="9"/>
      <c r="P31" s="9"/>
      <c r="Q31" s="30"/>
    </row>
    <row r="32" spans="1:17" x14ac:dyDescent="0.2">
      <c r="A32" s="34" t="s">
        <v>80</v>
      </c>
      <c r="B32" s="30"/>
      <c r="C32" s="1"/>
      <c r="D32" s="1"/>
      <c r="E32" s="1"/>
      <c r="F32" s="2"/>
      <c r="G32" s="1"/>
      <c r="H32" s="2"/>
      <c r="I32" s="1"/>
      <c r="J32" s="1"/>
      <c r="K32" s="1"/>
      <c r="L32" s="1"/>
      <c r="M32" s="1"/>
      <c r="N32" s="35"/>
      <c r="O32" s="35"/>
      <c r="P32" s="35"/>
      <c r="Q32" s="30"/>
    </row>
    <row r="33" spans="1:17" x14ac:dyDescent="0.2">
      <c r="A33" s="3"/>
      <c r="B33" s="3"/>
      <c r="C33" s="1"/>
      <c r="D33" s="1"/>
      <c r="E33" s="1"/>
      <c r="F33" s="2"/>
      <c r="G33" s="1"/>
      <c r="H33" s="2"/>
      <c r="I33" s="1"/>
      <c r="J33" s="1"/>
      <c r="K33" s="1"/>
      <c r="L33" s="1"/>
      <c r="M33" s="1"/>
      <c r="N33" s="36"/>
      <c r="O33" s="36"/>
      <c r="P33" s="36"/>
      <c r="Q33" s="30"/>
    </row>
    <row r="34" spans="1:17" x14ac:dyDescent="0.2">
      <c r="A34" s="3"/>
      <c r="B34" s="3"/>
      <c r="C34" s="1"/>
      <c r="D34" s="1"/>
      <c r="E34" s="1"/>
      <c r="F34" s="1"/>
      <c r="G34" s="37"/>
      <c r="H34" s="1"/>
      <c r="I34" s="1"/>
      <c r="J34" s="1"/>
      <c r="K34" s="1"/>
      <c r="L34" s="1"/>
      <c r="M34" s="1"/>
      <c r="N34" s="36"/>
      <c r="O34" s="36"/>
      <c r="P34" s="36"/>
      <c r="Q34" s="30"/>
    </row>
    <row r="35" spans="1:17" x14ac:dyDescent="0.2">
      <c r="A35" s="38"/>
      <c r="B35" s="38"/>
      <c r="C35" s="39"/>
      <c r="D35" s="39"/>
      <c r="E35" s="39"/>
      <c r="F35" s="40"/>
      <c r="G35" s="39"/>
      <c r="H35" s="39"/>
      <c r="I35" s="39"/>
      <c r="J35" s="39"/>
      <c r="K35" s="39"/>
      <c r="L35" s="39"/>
      <c r="M35" s="39"/>
    </row>
    <row r="36" spans="1:17" x14ac:dyDescent="0.2">
      <c r="A36" s="38"/>
      <c r="B36" s="38"/>
      <c r="C36" s="39"/>
      <c r="D36" s="39"/>
      <c r="E36" s="39"/>
      <c r="F36" s="40"/>
      <c r="G36" s="39"/>
      <c r="H36" s="39"/>
      <c r="I36" s="39"/>
      <c r="J36" s="39"/>
      <c r="K36" s="39"/>
      <c r="L36" s="39"/>
      <c r="M36" s="39"/>
    </row>
    <row r="37" spans="1:17" x14ac:dyDescent="0.2">
      <c r="A37" s="38"/>
      <c r="B37" s="38"/>
      <c r="C37" s="39"/>
      <c r="D37" s="39"/>
      <c r="E37" s="39"/>
      <c r="F37" s="40"/>
      <c r="G37" s="39"/>
      <c r="H37" s="39"/>
      <c r="I37" s="39"/>
      <c r="J37" s="39"/>
      <c r="K37" s="39"/>
      <c r="L37" s="39"/>
      <c r="M37" s="39"/>
    </row>
    <row r="38" spans="1:17" ht="18.75" thickBot="1" x14ac:dyDescent="0.3">
      <c r="A38" s="11" t="s">
        <v>0</v>
      </c>
      <c r="C38" s="41" t="s">
        <v>1</v>
      </c>
      <c r="D38" s="41"/>
      <c r="E38" s="41"/>
      <c r="F38" s="41"/>
      <c r="G38" s="42"/>
      <c r="H38" s="42"/>
      <c r="I38" s="43" t="s">
        <v>2</v>
      </c>
      <c r="J38" s="44"/>
      <c r="K38" s="44"/>
      <c r="L38" s="44"/>
      <c r="M38" s="44"/>
    </row>
    <row r="39" spans="1:17" x14ac:dyDescent="0.2">
      <c r="A39" s="45" t="s">
        <v>3</v>
      </c>
      <c r="B39" s="45" t="s">
        <v>4</v>
      </c>
      <c r="C39" s="46" t="s">
        <v>5</v>
      </c>
      <c r="D39" s="46" t="s">
        <v>6</v>
      </c>
      <c r="E39" s="46" t="s">
        <v>7</v>
      </c>
      <c r="F39" s="46" t="s">
        <v>8</v>
      </c>
      <c r="G39" s="46" t="s">
        <v>9</v>
      </c>
      <c r="H39" s="46" t="s">
        <v>10</v>
      </c>
      <c r="I39" s="46" t="s">
        <v>11</v>
      </c>
      <c r="J39" s="46" t="s">
        <v>12</v>
      </c>
      <c r="K39" s="46" t="s">
        <v>48</v>
      </c>
      <c r="L39" s="46" t="s">
        <v>66</v>
      </c>
      <c r="M39" s="46" t="s">
        <v>65</v>
      </c>
      <c r="N39" s="46" t="s">
        <v>92</v>
      </c>
    </row>
    <row r="40" spans="1:17" ht="15.75" thickBot="1" x14ac:dyDescent="0.25">
      <c r="A40" s="47"/>
      <c r="B40" s="47"/>
      <c r="C40" s="48"/>
      <c r="D40" s="48" t="s">
        <v>14</v>
      </c>
      <c r="E40" s="48" t="s">
        <v>15</v>
      </c>
      <c r="F40" s="48" t="s">
        <v>15</v>
      </c>
      <c r="G40" s="48" t="s">
        <v>15</v>
      </c>
      <c r="H40" s="48" t="s">
        <v>15</v>
      </c>
      <c r="I40" s="48" t="s">
        <v>15</v>
      </c>
      <c r="J40" s="48" t="s">
        <v>15</v>
      </c>
      <c r="K40" s="48" t="s">
        <v>15</v>
      </c>
      <c r="L40" s="48" t="s">
        <v>15</v>
      </c>
      <c r="M40" s="48" t="s">
        <v>15</v>
      </c>
      <c r="N40" s="49" t="s">
        <v>15</v>
      </c>
    </row>
    <row r="41" spans="1:17" x14ac:dyDescent="0.2">
      <c r="A41" s="50" t="s">
        <v>33</v>
      </c>
      <c r="B41" s="51"/>
      <c r="C41" s="52"/>
      <c r="D41" s="52"/>
      <c r="E41" s="52"/>
      <c r="F41" s="52"/>
      <c r="G41" s="52"/>
      <c r="H41" s="52"/>
      <c r="I41" s="52"/>
      <c r="J41" s="53"/>
      <c r="K41" s="54"/>
      <c r="L41" s="54"/>
      <c r="M41" s="54"/>
      <c r="N41" s="30"/>
    </row>
    <row r="42" spans="1:17" x14ac:dyDescent="0.2">
      <c r="A42" s="3" t="s">
        <v>34</v>
      </c>
      <c r="B42" s="3" t="s">
        <v>16</v>
      </c>
      <c r="C42" s="4">
        <f>DATE(92,8,28)</f>
        <v>33844</v>
      </c>
      <c r="D42" s="4">
        <v>34702</v>
      </c>
      <c r="E42" s="4">
        <v>33779</v>
      </c>
      <c r="F42" s="4">
        <v>34243</v>
      </c>
      <c r="G42" s="4" t="s">
        <v>1</v>
      </c>
      <c r="H42" s="4"/>
      <c r="I42" s="4"/>
      <c r="J42" s="4"/>
      <c r="K42" s="6"/>
      <c r="L42" s="6"/>
      <c r="M42" s="2"/>
      <c r="N42" s="30"/>
    </row>
    <row r="43" spans="1:17" x14ac:dyDescent="0.2">
      <c r="A43" s="3" t="s">
        <v>35</v>
      </c>
      <c r="B43" s="3" t="s">
        <v>36</v>
      </c>
      <c r="C43" s="4">
        <f>DATE(92,10,19)</f>
        <v>33896</v>
      </c>
      <c r="D43" s="4">
        <v>34843</v>
      </c>
      <c r="E43" s="4">
        <v>33751</v>
      </c>
      <c r="F43" s="4">
        <v>34473</v>
      </c>
      <c r="G43" s="4" t="s">
        <v>1</v>
      </c>
      <c r="H43" s="7"/>
      <c r="I43" s="4"/>
      <c r="J43" s="4"/>
      <c r="K43" s="6"/>
      <c r="L43" s="6"/>
      <c r="M43" s="2"/>
      <c r="N43" s="30"/>
    </row>
    <row r="44" spans="1:17" x14ac:dyDescent="0.2">
      <c r="A44" s="3" t="s">
        <v>43</v>
      </c>
      <c r="B44" s="3" t="s">
        <v>36</v>
      </c>
      <c r="C44" s="4">
        <f>DATE(93,12,6)</f>
        <v>34309</v>
      </c>
      <c r="D44" s="4"/>
      <c r="E44" s="4">
        <v>34291</v>
      </c>
      <c r="F44" s="4"/>
      <c r="G44" s="4" t="s">
        <v>1</v>
      </c>
      <c r="H44" s="4"/>
      <c r="I44" s="4"/>
      <c r="J44" s="4"/>
      <c r="K44" s="6"/>
      <c r="L44" s="6"/>
      <c r="M44" s="2"/>
      <c r="N44" s="30"/>
    </row>
    <row r="45" spans="1:17" x14ac:dyDescent="0.2">
      <c r="A45" s="3" t="s">
        <v>37</v>
      </c>
      <c r="B45" s="3" t="s">
        <v>25</v>
      </c>
      <c r="C45" s="4">
        <f>DATE(94,2,19)</f>
        <v>34384</v>
      </c>
      <c r="D45" s="4">
        <v>34577</v>
      </c>
      <c r="E45" s="4">
        <v>34354</v>
      </c>
      <c r="F45" s="4"/>
      <c r="G45" s="4" t="s">
        <v>1</v>
      </c>
      <c r="H45" s="4"/>
      <c r="I45" s="4"/>
      <c r="J45" s="4"/>
      <c r="K45" s="6"/>
      <c r="L45" s="6"/>
      <c r="M45" s="2"/>
      <c r="N45" s="30"/>
    </row>
    <row r="46" spans="1:17" x14ac:dyDescent="0.2">
      <c r="A46" s="3" t="s">
        <v>38</v>
      </c>
      <c r="B46" s="3" t="s">
        <v>25</v>
      </c>
      <c r="C46" s="4">
        <f>DATE(94,5,9)</f>
        <v>34463</v>
      </c>
      <c r="D46" s="4">
        <v>34850</v>
      </c>
      <c r="E46" s="4">
        <v>34445</v>
      </c>
      <c r="F46" s="4"/>
      <c r="G46" s="4" t="s">
        <v>1</v>
      </c>
      <c r="H46" s="4"/>
      <c r="I46" s="4"/>
      <c r="J46" s="4"/>
      <c r="K46" s="6"/>
      <c r="L46" s="6"/>
      <c r="M46" s="2"/>
      <c r="N46" s="30"/>
    </row>
    <row r="47" spans="1:17" x14ac:dyDescent="0.2">
      <c r="A47" s="3" t="s">
        <v>39</v>
      </c>
      <c r="B47" s="3" t="s">
        <v>16</v>
      </c>
      <c r="C47" s="4">
        <f>DATE(94,6,20)</f>
        <v>34505</v>
      </c>
      <c r="D47" s="4">
        <v>34833</v>
      </c>
      <c r="E47" s="4">
        <v>34485</v>
      </c>
      <c r="F47" s="4"/>
      <c r="G47" s="4" t="s">
        <v>1</v>
      </c>
      <c r="H47" s="4"/>
      <c r="I47" s="4"/>
      <c r="J47" s="4"/>
      <c r="K47" s="6"/>
      <c r="L47" s="6"/>
      <c r="M47" s="2"/>
      <c r="N47" s="30"/>
    </row>
    <row r="48" spans="1:17" x14ac:dyDescent="0.2">
      <c r="A48" s="3" t="s">
        <v>40</v>
      </c>
      <c r="B48" s="3" t="s">
        <v>25</v>
      </c>
      <c r="C48" s="4">
        <f>DATE(93,11,29)</f>
        <v>34302</v>
      </c>
      <c r="D48" s="4">
        <v>35569</v>
      </c>
      <c r="E48" s="4">
        <v>34263</v>
      </c>
      <c r="F48" s="4">
        <v>34788</v>
      </c>
      <c r="G48" s="4" t="s">
        <v>41</v>
      </c>
      <c r="H48" s="6"/>
      <c r="I48" s="4"/>
      <c r="J48" s="4"/>
      <c r="K48" s="6"/>
      <c r="L48" s="6"/>
      <c r="M48" s="2"/>
      <c r="N48" s="30"/>
    </row>
    <row r="49" spans="1:15" x14ac:dyDescent="0.2">
      <c r="A49" s="3" t="s">
        <v>27</v>
      </c>
      <c r="B49" s="3" t="s">
        <v>26</v>
      </c>
      <c r="C49" s="4">
        <f>DATE(94,3,12)</f>
        <v>34405</v>
      </c>
      <c r="D49" s="4"/>
      <c r="E49" s="4">
        <v>34382</v>
      </c>
      <c r="F49" s="4">
        <v>35113</v>
      </c>
      <c r="G49" s="4">
        <v>35845</v>
      </c>
      <c r="H49" s="4">
        <v>35856</v>
      </c>
      <c r="I49" s="8">
        <v>36588</v>
      </c>
      <c r="J49" s="4"/>
      <c r="K49" s="4"/>
      <c r="L49" s="4"/>
      <c r="M49" s="1"/>
      <c r="N49" s="30"/>
    </row>
    <row r="50" spans="1:15" x14ac:dyDescent="0.2">
      <c r="A50" s="3" t="s">
        <v>42</v>
      </c>
      <c r="B50" s="3" t="s">
        <v>16</v>
      </c>
      <c r="C50" s="4">
        <f>DATE(93,12,13)</f>
        <v>34316</v>
      </c>
      <c r="D50" s="4">
        <v>35954</v>
      </c>
      <c r="E50" s="4">
        <v>34306</v>
      </c>
      <c r="F50" s="4">
        <v>35033</v>
      </c>
      <c r="G50" s="4">
        <v>35765</v>
      </c>
      <c r="H50" s="4"/>
      <c r="I50" s="4"/>
      <c r="J50" s="4"/>
      <c r="K50" s="6"/>
      <c r="L50" s="6"/>
      <c r="M50" s="2"/>
      <c r="N50" s="30"/>
    </row>
    <row r="51" spans="1:15" x14ac:dyDescent="0.2">
      <c r="A51" s="3" t="s">
        <v>17</v>
      </c>
      <c r="B51" s="3" t="s">
        <v>16</v>
      </c>
      <c r="C51" s="4">
        <f>DATE(92,8,13)</f>
        <v>33829</v>
      </c>
      <c r="D51" s="4">
        <v>38457</v>
      </c>
      <c r="E51" s="4">
        <v>33787</v>
      </c>
      <c r="F51" s="4">
        <v>34515</v>
      </c>
      <c r="G51" s="4">
        <v>35247</v>
      </c>
      <c r="H51" s="4">
        <v>35978</v>
      </c>
      <c r="I51" s="4">
        <v>36272</v>
      </c>
      <c r="J51" s="4">
        <v>37004</v>
      </c>
      <c r="K51" s="4"/>
      <c r="L51" s="4"/>
      <c r="M51" s="1"/>
      <c r="N51" s="30"/>
    </row>
    <row r="52" spans="1:15" x14ac:dyDescent="0.2">
      <c r="A52" s="3" t="s">
        <v>47</v>
      </c>
      <c r="B52" s="3" t="s">
        <v>24</v>
      </c>
      <c r="C52" s="4">
        <f>DATE(93,11,15)</f>
        <v>34288</v>
      </c>
      <c r="D52" s="4">
        <v>37921</v>
      </c>
      <c r="E52" s="4">
        <v>34263</v>
      </c>
      <c r="F52" s="4">
        <v>34967</v>
      </c>
      <c r="G52" s="4">
        <v>35699</v>
      </c>
      <c r="H52" s="4">
        <v>37162</v>
      </c>
      <c r="I52" s="4"/>
      <c r="J52" s="4"/>
      <c r="K52" s="6"/>
      <c r="L52" s="6"/>
      <c r="M52" s="2"/>
      <c r="N52" s="30"/>
    </row>
    <row r="53" spans="1:15" x14ac:dyDescent="0.2">
      <c r="A53" s="3" t="s">
        <v>81</v>
      </c>
      <c r="B53" s="3" t="s">
        <v>25</v>
      </c>
      <c r="C53" s="4">
        <v>35051</v>
      </c>
      <c r="D53" s="4">
        <v>38467</v>
      </c>
      <c r="E53" s="4">
        <v>34746</v>
      </c>
      <c r="F53" s="4">
        <v>35478</v>
      </c>
      <c r="G53" s="8" t="s">
        <v>44</v>
      </c>
      <c r="H53" s="4">
        <v>36668</v>
      </c>
      <c r="I53" s="4">
        <v>37764</v>
      </c>
      <c r="J53" s="4"/>
      <c r="K53" s="6"/>
      <c r="L53" s="6"/>
      <c r="M53" s="2"/>
      <c r="N53" s="30"/>
    </row>
    <row r="54" spans="1:15" x14ac:dyDescent="0.2">
      <c r="A54" s="3" t="s">
        <v>32</v>
      </c>
      <c r="B54" s="3" t="s">
        <v>25</v>
      </c>
      <c r="C54" s="4">
        <v>35163</v>
      </c>
      <c r="D54" s="4">
        <v>38467</v>
      </c>
      <c r="E54" s="4">
        <v>35145</v>
      </c>
      <c r="F54" s="4">
        <v>35876</v>
      </c>
      <c r="G54" s="4">
        <v>36430</v>
      </c>
      <c r="H54" s="4">
        <v>37162</v>
      </c>
      <c r="I54" s="4"/>
      <c r="J54" s="4"/>
      <c r="K54" s="6"/>
      <c r="L54" s="6"/>
      <c r="M54" s="2"/>
      <c r="N54" s="30"/>
    </row>
    <row r="55" spans="1:15" x14ac:dyDescent="0.2">
      <c r="A55" s="3" t="s">
        <v>46</v>
      </c>
      <c r="B55" s="3" t="s">
        <v>25</v>
      </c>
      <c r="C55" s="4">
        <v>36367</v>
      </c>
      <c r="D55" s="4">
        <v>37503</v>
      </c>
      <c r="E55" s="4">
        <v>36300</v>
      </c>
      <c r="F55" s="4">
        <v>36680</v>
      </c>
      <c r="G55" s="4">
        <v>37032</v>
      </c>
      <c r="H55" s="4"/>
      <c r="I55" s="4"/>
      <c r="J55" s="4"/>
      <c r="K55" s="4"/>
      <c r="L55" s="4"/>
      <c r="M55" s="1"/>
      <c r="N55" s="30"/>
    </row>
    <row r="56" spans="1:15" x14ac:dyDescent="0.2">
      <c r="A56" s="3" t="s">
        <v>50</v>
      </c>
      <c r="B56" s="3" t="s">
        <v>16</v>
      </c>
      <c r="C56" s="4">
        <v>38457</v>
      </c>
      <c r="D56" s="4">
        <v>38958</v>
      </c>
      <c r="E56" s="4">
        <v>38457</v>
      </c>
      <c r="F56" s="4"/>
      <c r="G56" s="4"/>
      <c r="H56" s="4"/>
      <c r="I56" s="4"/>
      <c r="J56" s="4"/>
      <c r="K56" s="4"/>
      <c r="L56" s="4"/>
      <c r="M56" s="1"/>
      <c r="N56" s="30"/>
    </row>
    <row r="57" spans="1:15" x14ac:dyDescent="0.2">
      <c r="A57" s="3" t="s">
        <v>20</v>
      </c>
      <c r="B57" s="3" t="s">
        <v>21</v>
      </c>
      <c r="C57" s="4">
        <f>DATE(93,5,14)</f>
        <v>34103</v>
      </c>
      <c r="D57" s="4">
        <v>38958</v>
      </c>
      <c r="E57" s="4">
        <v>33891.108695652176</v>
      </c>
      <c r="F57" s="4">
        <v>34620</v>
      </c>
      <c r="G57" s="4">
        <v>35352</v>
      </c>
      <c r="H57" s="4">
        <v>35936</v>
      </c>
      <c r="I57" s="8">
        <v>36160</v>
      </c>
      <c r="J57" s="4">
        <v>36668</v>
      </c>
      <c r="K57" s="4">
        <v>37764</v>
      </c>
      <c r="L57" s="4"/>
      <c r="M57" s="1"/>
      <c r="N57" s="30"/>
    </row>
    <row r="58" spans="1:15" x14ac:dyDescent="0.2">
      <c r="A58" s="3" t="s">
        <v>23</v>
      </c>
      <c r="B58" s="3" t="s">
        <v>24</v>
      </c>
      <c r="C58" s="4">
        <v>34190</v>
      </c>
      <c r="D58" s="4">
        <v>38929</v>
      </c>
      <c r="E58" s="4">
        <v>34024</v>
      </c>
      <c r="F58" s="4">
        <v>34746</v>
      </c>
      <c r="G58" s="4">
        <v>35478</v>
      </c>
      <c r="H58" s="8">
        <v>36209</v>
      </c>
      <c r="I58" s="4">
        <v>36941</v>
      </c>
      <c r="J58" s="4">
        <v>37764</v>
      </c>
      <c r="K58" s="4">
        <v>38860</v>
      </c>
      <c r="L58" s="4"/>
      <c r="M58" s="1"/>
      <c r="N58" s="30"/>
    </row>
    <row r="59" spans="1:15" x14ac:dyDescent="0.2">
      <c r="A59" s="55" t="s">
        <v>22</v>
      </c>
      <c r="B59" s="3" t="s">
        <v>16</v>
      </c>
      <c r="C59" s="4">
        <f>DATE(93,6,5)</f>
        <v>34125</v>
      </c>
      <c r="D59" s="4">
        <v>38593</v>
      </c>
      <c r="E59" s="4">
        <v>33996</v>
      </c>
      <c r="F59" s="4">
        <v>34718</v>
      </c>
      <c r="G59" s="4">
        <v>35450</v>
      </c>
      <c r="H59" s="8">
        <v>36181</v>
      </c>
      <c r="I59" s="4">
        <v>36913</v>
      </c>
      <c r="J59" s="4">
        <v>38009</v>
      </c>
      <c r="K59" s="4"/>
      <c r="L59" s="4"/>
      <c r="M59" s="1"/>
      <c r="N59" s="30"/>
    </row>
    <row r="60" spans="1:15" x14ac:dyDescent="0.2">
      <c r="A60" s="3" t="s">
        <v>59</v>
      </c>
      <c r="B60" s="3" t="s">
        <v>18</v>
      </c>
      <c r="C60" s="4">
        <v>36746</v>
      </c>
      <c r="D60" s="4">
        <v>38593</v>
      </c>
      <c r="E60" s="4"/>
      <c r="F60" s="4"/>
      <c r="G60" s="4"/>
      <c r="H60" s="8"/>
      <c r="I60" s="4"/>
      <c r="J60" s="4"/>
      <c r="K60" s="4"/>
      <c r="L60" s="4"/>
      <c r="M60" s="1"/>
      <c r="N60" s="30"/>
    </row>
    <row r="61" spans="1:15" x14ac:dyDescent="0.2">
      <c r="A61" s="3" t="s">
        <v>70</v>
      </c>
      <c r="B61" s="3" t="s">
        <v>24</v>
      </c>
      <c r="C61" s="4">
        <v>37921</v>
      </c>
      <c r="D61" s="4">
        <v>40996</v>
      </c>
      <c r="E61" s="4">
        <v>37921</v>
      </c>
      <c r="F61" s="4">
        <v>39017</v>
      </c>
      <c r="G61" s="4">
        <v>40113</v>
      </c>
      <c r="H61" s="4">
        <v>40627</v>
      </c>
      <c r="I61" s="29"/>
      <c r="J61" s="6"/>
      <c r="K61" s="6"/>
      <c r="L61" s="6"/>
      <c r="M61" s="1"/>
      <c r="N61" s="36"/>
      <c r="O61" s="56"/>
    </row>
    <row r="62" spans="1:15" x14ac:dyDescent="0.2">
      <c r="A62" s="3" t="s">
        <v>45</v>
      </c>
      <c r="B62" s="3" t="s">
        <v>26</v>
      </c>
      <c r="C62" s="4">
        <v>35020</v>
      </c>
      <c r="D62" s="4">
        <v>41017</v>
      </c>
      <c r="E62" s="4">
        <v>35002</v>
      </c>
      <c r="F62" s="4">
        <v>35734</v>
      </c>
      <c r="G62" s="4">
        <v>35845</v>
      </c>
      <c r="H62" s="8">
        <v>36588</v>
      </c>
      <c r="I62" s="4">
        <v>37329</v>
      </c>
      <c r="J62" s="4">
        <v>38426</v>
      </c>
      <c r="K62" s="4">
        <v>39522</v>
      </c>
      <c r="L62" s="4">
        <v>40617</v>
      </c>
      <c r="M62" s="1"/>
      <c r="N62" s="36"/>
      <c r="O62" s="56"/>
    </row>
    <row r="63" spans="1:15" x14ac:dyDescent="0.2">
      <c r="A63" s="3" t="s">
        <v>67</v>
      </c>
      <c r="B63" s="3" t="s">
        <v>55</v>
      </c>
      <c r="C63" s="4">
        <v>35240</v>
      </c>
      <c r="D63" s="4">
        <v>41792</v>
      </c>
      <c r="E63" s="4">
        <v>34473.031914893618</v>
      </c>
      <c r="F63" s="4">
        <v>35205.031914893618</v>
      </c>
      <c r="G63" s="4">
        <v>35936.031914893618</v>
      </c>
      <c r="H63" s="4">
        <v>36668</v>
      </c>
      <c r="I63" s="4">
        <v>37764</v>
      </c>
      <c r="J63" s="4">
        <v>38860</v>
      </c>
      <c r="K63" s="4">
        <v>39956</v>
      </c>
      <c r="L63" s="4">
        <v>41052</v>
      </c>
      <c r="M63" s="1"/>
      <c r="N63" s="30"/>
    </row>
    <row r="64" spans="1:15" x14ac:dyDescent="0.2">
      <c r="A64" s="3" t="s">
        <v>71</v>
      </c>
      <c r="B64" s="3" t="s">
        <v>16</v>
      </c>
      <c r="C64" s="4">
        <v>41051</v>
      </c>
      <c r="D64" s="4">
        <v>41897</v>
      </c>
      <c r="E64" s="4">
        <v>40990</v>
      </c>
      <c r="F64" s="4"/>
      <c r="G64" s="4"/>
      <c r="H64" s="4"/>
      <c r="I64" s="4"/>
      <c r="J64" s="4"/>
      <c r="K64" s="4"/>
      <c r="L64" s="4"/>
      <c r="M64" s="1"/>
      <c r="N64" s="9"/>
      <c r="O64" s="57"/>
    </row>
    <row r="65" spans="1:14" x14ac:dyDescent="0.2">
      <c r="A65" s="3" t="s">
        <v>62</v>
      </c>
      <c r="B65" s="3" t="s">
        <v>19</v>
      </c>
      <c r="C65" s="4">
        <v>36700</v>
      </c>
      <c r="D65" s="4">
        <v>42295</v>
      </c>
      <c r="E65" s="4">
        <v>36700</v>
      </c>
      <c r="F65" s="4">
        <v>37764</v>
      </c>
      <c r="G65" s="4">
        <v>38860</v>
      </c>
      <c r="H65" s="4">
        <v>39956</v>
      </c>
      <c r="I65" s="8">
        <v>41052</v>
      </c>
      <c r="J65" s="4">
        <v>42147</v>
      </c>
      <c r="K65" s="4"/>
      <c r="L65" s="4"/>
      <c r="M65" s="1"/>
      <c r="N65" s="30"/>
    </row>
    <row r="66" spans="1:14" x14ac:dyDescent="0.2">
      <c r="A66" s="3" t="s">
        <v>69</v>
      </c>
      <c r="B66" s="3" t="s">
        <v>55</v>
      </c>
      <c r="C66" s="4">
        <f>DATE(94,8,1)</f>
        <v>34547</v>
      </c>
      <c r="D66" s="4">
        <v>43496</v>
      </c>
      <c r="E66" s="4">
        <v>34515</v>
      </c>
      <c r="F66" s="4">
        <v>35247</v>
      </c>
      <c r="G66" s="4">
        <v>35978</v>
      </c>
      <c r="H66" s="4">
        <v>36668</v>
      </c>
      <c r="I66" s="4">
        <v>37764</v>
      </c>
      <c r="J66" s="4">
        <v>38860</v>
      </c>
      <c r="K66" s="4">
        <v>39956</v>
      </c>
      <c r="L66" s="4">
        <v>41052</v>
      </c>
      <c r="M66" s="4">
        <v>42147</v>
      </c>
      <c r="N66" s="4">
        <v>43243</v>
      </c>
    </row>
    <row r="67" spans="1:14" s="58" customFormat="1" x14ac:dyDescent="0.2">
      <c r="A67" s="3" t="s">
        <v>54</v>
      </c>
      <c r="B67" s="3" t="s">
        <v>55</v>
      </c>
      <c r="C67" s="4">
        <v>38467</v>
      </c>
      <c r="D67" s="4">
        <v>43646</v>
      </c>
      <c r="E67" s="4">
        <v>38467</v>
      </c>
      <c r="F67" s="4">
        <v>39563</v>
      </c>
      <c r="G67" s="4">
        <v>40658</v>
      </c>
      <c r="H67" s="4">
        <v>41754</v>
      </c>
      <c r="I67" s="4">
        <v>42850</v>
      </c>
      <c r="J67" s="9"/>
      <c r="K67" s="9"/>
      <c r="L67" s="10"/>
      <c r="M67" s="10"/>
      <c r="N67" s="30"/>
    </row>
    <row r="68" spans="1:14" s="58" customFormat="1" x14ac:dyDescent="0.2">
      <c r="C68" s="59"/>
      <c r="D68" s="59"/>
      <c r="E68" s="59"/>
      <c r="F68" s="59"/>
      <c r="G68" s="59"/>
      <c r="H68" s="59"/>
      <c r="I68" s="59"/>
      <c r="J68" s="60"/>
      <c r="K68" s="60"/>
      <c r="L68" s="61"/>
      <c r="M68" s="61"/>
    </row>
    <row r="69" spans="1:14" s="58" customFormat="1" x14ac:dyDescent="0.2">
      <c r="C69" s="60"/>
      <c r="D69" s="60"/>
      <c r="E69" s="60"/>
      <c r="F69" s="60"/>
      <c r="G69" s="60"/>
      <c r="H69" s="60"/>
      <c r="I69" s="62"/>
      <c r="J69" s="63"/>
      <c r="K69" s="63"/>
      <c r="L69" s="64"/>
      <c r="M69" s="64"/>
    </row>
    <row r="70" spans="1:14" s="58" customFormat="1" x14ac:dyDescent="0.2">
      <c r="A70" s="38"/>
      <c r="B70" s="38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1:14" s="58" customFormat="1" x14ac:dyDescent="0.2">
      <c r="A71" s="38"/>
      <c r="C71" s="60"/>
      <c r="D71" s="60"/>
      <c r="E71" s="60"/>
      <c r="F71" s="60"/>
      <c r="G71" s="60"/>
      <c r="H71" s="60"/>
      <c r="I71" s="60"/>
      <c r="J71" s="60"/>
      <c r="K71" s="60"/>
      <c r="L71" s="61"/>
      <c r="M71" s="61"/>
    </row>
    <row r="72" spans="1:14" s="58" customFormat="1" x14ac:dyDescent="0.2">
      <c r="A72" s="12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65"/>
      <c r="M72" s="65"/>
    </row>
    <row r="73" spans="1:14" x14ac:dyDescent="0.2">
      <c r="N73" s="12" t="s">
        <v>1</v>
      </c>
    </row>
  </sheetData>
  <phoneticPr fontId="7" type="noConversion"/>
  <pageMargins left="0.5" right="0.25" top="0.52" bottom="0.85" header="0.5" footer="0.85"/>
  <pageSetup scale="90" orientation="landscape" horizontalDpi="4294967292" r:id="rId1"/>
  <headerFooter alignWithMargins="0"/>
  <ignoredErrors>
    <ignoredError sqref="G53 G4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publicdt</vt:lpstr>
      <vt:lpstr>Sheet1</vt:lpstr>
      <vt:lpstr>\R</vt:lpstr>
      <vt:lpstr>Print_Area</vt:lpstr>
    </vt:vector>
  </TitlesOfParts>
  <Company>Mississippi Gaming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Wright Spann</dc:creator>
  <cp:lastModifiedBy>Broadwater, Jennifer</cp:lastModifiedBy>
  <cp:lastPrinted>2021-04-15T15:47:06Z</cp:lastPrinted>
  <dcterms:created xsi:type="dcterms:W3CDTF">1999-01-26T20:23:50Z</dcterms:created>
  <dcterms:modified xsi:type="dcterms:W3CDTF">2023-09-21T14:31:50Z</dcterms:modified>
</cp:coreProperties>
</file>