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:\Charitable Gaming Revenue Reports\"/>
    </mc:Choice>
  </mc:AlternateContent>
  <xr:revisionPtr revIDLastSave="0" documentId="13_ncr:1_{5D697A5B-C9C2-4094-AF85-2F4BCCDC5A0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" i="1" l="1"/>
  <c r="M6" i="1"/>
  <c r="M7" i="1"/>
  <c r="M8" i="1"/>
  <c r="M9" i="1"/>
  <c r="M10" i="1"/>
  <c r="M11" i="1"/>
  <c r="M12" i="1"/>
  <c r="M13" i="1"/>
  <c r="N13" i="1" s="1"/>
  <c r="M14" i="1"/>
  <c r="M15" i="1"/>
  <c r="N15" i="1" s="1"/>
  <c r="M4" i="1"/>
  <c r="N4" i="1" s="1"/>
  <c r="N5" i="1"/>
  <c r="N6" i="1"/>
  <c r="N7" i="1"/>
  <c r="N8" i="1"/>
  <c r="N9" i="1"/>
  <c r="N10" i="1"/>
  <c r="N11" i="1"/>
  <c r="I12" i="1"/>
  <c r="N12" i="1" s="1"/>
  <c r="D14" i="1"/>
  <c r="E14" i="1"/>
  <c r="F14" i="1"/>
  <c r="G14" i="1"/>
  <c r="H14" i="1"/>
  <c r="C14" i="1"/>
  <c r="I14" i="1" l="1"/>
  <c r="N14" i="1" s="1"/>
</calcChain>
</file>

<file path=xl/sharedStrings.xml><?xml version="1.0" encoding="utf-8"?>
<sst xmlns="http://schemas.openxmlformats.org/spreadsheetml/2006/main" count="20" uniqueCount="20">
  <si>
    <t xml:space="preserve">FY 2019 </t>
  </si>
  <si>
    <t xml:space="preserve">FY 2020 </t>
  </si>
  <si>
    <t>FY 2021</t>
  </si>
  <si>
    <t xml:space="preserve">FY 2022 </t>
  </si>
  <si>
    <t xml:space="preserve">FY 2023 </t>
  </si>
  <si>
    <t xml:space="preserve">FY 2024 </t>
  </si>
  <si>
    <t>Traditional Bingo Recipts</t>
  </si>
  <si>
    <t>Electronic Dauber Recipts</t>
  </si>
  <si>
    <t>Manual Pulltab Reciepts</t>
  </si>
  <si>
    <t>Elec Pulltab Recipts</t>
  </si>
  <si>
    <t>Total Receipts</t>
  </si>
  <si>
    <t>Bingo Prizes</t>
  </si>
  <si>
    <t>Pulltab Prizes</t>
  </si>
  <si>
    <t>Electronic Prizes</t>
  </si>
  <si>
    <t>Total Prizes Awarded</t>
  </si>
  <si>
    <t>Total Expenditures</t>
  </si>
  <si>
    <t>Total donated to Charites</t>
  </si>
  <si>
    <t xml:space="preserve">Charitable Gaming Gross Revenue </t>
  </si>
  <si>
    <t>Net</t>
  </si>
  <si>
    <t>FY 2025(7/1/24-4/30/25)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</si>
</sst>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44" fontId="0" fillId="0" borderId="0" xfId="1" applyFont="1"/>
    <xf numFmtId="0" fontId="3" fillId="0" borderId="0" xfId="0" applyFont="1" applyAlignment="1">
      <alignment horizontal="center"/>
    </xf>
    <xf numFmtId="44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Charitable Gaming Gross Revenue Graph</a:t>
            </a:r>
          </a:p>
        </c:rich>
      </c:tx>
      <c:layout>
        <c:manualLayout>
          <c:xMode val="edge"/>
          <c:yMode val="edge"/>
          <c:x val="0.35278487491968075"/>
          <c:y val="4.16666666666666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1.6597510373443983E-2"/>
          <c:y val="0.16245370370370371"/>
          <c:w val="0.96957123098201936"/>
          <c:h val="0.564127661125692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Sheet1!$C$3</c:f>
              <c:strCache>
                <c:ptCount val="1"/>
                <c:pt idx="0">
                  <c:v>FY 2019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Sheet1!$A$4:$B$15</c:f>
              <c:strCache>
                <c:ptCount val="12"/>
                <c:pt idx="0">
                  <c:v>Traditional Bingo Recipts</c:v>
                </c:pt>
                <c:pt idx="1">
                  <c:v>Electronic Dauber Recipts</c:v>
                </c:pt>
                <c:pt idx="2">
                  <c:v>Manual Pulltab Reciepts</c:v>
                </c:pt>
                <c:pt idx="3">
                  <c:v>Elec Pulltab Recipts</c:v>
                </c:pt>
                <c:pt idx="4">
                  <c:v>Total Receipts</c:v>
                </c:pt>
                <c:pt idx="5">
                  <c:v>Bingo Prizes</c:v>
                </c:pt>
                <c:pt idx="6">
                  <c:v>Pulltab Prizes</c:v>
                </c:pt>
                <c:pt idx="7">
                  <c:v>Electronic Prizes</c:v>
                </c:pt>
                <c:pt idx="8">
                  <c:v>Total Prizes Awarded</c:v>
                </c:pt>
                <c:pt idx="9">
                  <c:v>Total Expenditures</c:v>
                </c:pt>
                <c:pt idx="10">
                  <c:v>Net</c:v>
                </c:pt>
                <c:pt idx="11">
                  <c:v>Total donated to Charites</c:v>
                </c:pt>
              </c:strCache>
            </c:strRef>
          </c:cat>
          <c:val>
            <c:numRef>
              <c:f>Sheet1!$C$4:$C$15</c:f>
              <c:numCache>
                <c:formatCode>_("$"* #,##0.00_);_("$"* \(#,##0.00\);_("$"* "-"??_);_(@_)</c:formatCode>
                <c:ptCount val="12"/>
                <c:pt idx="0">
                  <c:v>35209761</c:v>
                </c:pt>
                <c:pt idx="1">
                  <c:v>31290900</c:v>
                </c:pt>
                <c:pt idx="2">
                  <c:v>13863178</c:v>
                </c:pt>
                <c:pt idx="3">
                  <c:v>12211872</c:v>
                </c:pt>
                <c:pt idx="4">
                  <c:v>93305719</c:v>
                </c:pt>
                <c:pt idx="5">
                  <c:v>49543090</c:v>
                </c:pt>
                <c:pt idx="6">
                  <c:v>10041247</c:v>
                </c:pt>
                <c:pt idx="7">
                  <c:v>8383742</c:v>
                </c:pt>
                <c:pt idx="8">
                  <c:v>67968078</c:v>
                </c:pt>
                <c:pt idx="9">
                  <c:v>12496119</c:v>
                </c:pt>
                <c:pt idx="10">
                  <c:v>12841522</c:v>
                </c:pt>
                <c:pt idx="11">
                  <c:v>12810973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4C-41E8-8AE7-E44817D161A1}"/>
            </c:ext>
          </c:extLst>
        </c:ser>
        <c:ser>
          <c:idx val="1"/>
          <c:order val="1"/>
          <c:tx>
            <c:strRef>
              <c:f>Sheet1!$D$3</c:f>
              <c:strCache>
                <c:ptCount val="1"/>
                <c:pt idx="0">
                  <c:v>FY 2020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Sheet1!$A$4:$B$15</c:f>
              <c:strCache>
                <c:ptCount val="12"/>
                <c:pt idx="0">
                  <c:v>Traditional Bingo Recipts</c:v>
                </c:pt>
                <c:pt idx="1">
                  <c:v>Electronic Dauber Recipts</c:v>
                </c:pt>
                <c:pt idx="2">
                  <c:v>Manual Pulltab Reciepts</c:v>
                </c:pt>
                <c:pt idx="3">
                  <c:v>Elec Pulltab Recipts</c:v>
                </c:pt>
                <c:pt idx="4">
                  <c:v>Total Receipts</c:v>
                </c:pt>
                <c:pt idx="5">
                  <c:v>Bingo Prizes</c:v>
                </c:pt>
                <c:pt idx="6">
                  <c:v>Pulltab Prizes</c:v>
                </c:pt>
                <c:pt idx="7">
                  <c:v>Electronic Prizes</c:v>
                </c:pt>
                <c:pt idx="8">
                  <c:v>Total Prizes Awarded</c:v>
                </c:pt>
                <c:pt idx="9">
                  <c:v>Total Expenditures</c:v>
                </c:pt>
                <c:pt idx="10">
                  <c:v>Net</c:v>
                </c:pt>
                <c:pt idx="11">
                  <c:v>Total donated to Charites</c:v>
                </c:pt>
              </c:strCache>
            </c:strRef>
          </c:cat>
          <c:val>
            <c:numRef>
              <c:f>Sheet1!$D$4:$D$15</c:f>
              <c:numCache>
                <c:formatCode>_("$"* #,##0.00_);_("$"* \(#,##0.00\);_("$"* "-"??_);_(@_)</c:formatCode>
                <c:ptCount val="12"/>
                <c:pt idx="0">
                  <c:v>26078706</c:v>
                </c:pt>
                <c:pt idx="1">
                  <c:v>23737058</c:v>
                </c:pt>
                <c:pt idx="2">
                  <c:v>11857791</c:v>
                </c:pt>
                <c:pt idx="3">
                  <c:v>10276865</c:v>
                </c:pt>
                <c:pt idx="4">
                  <c:v>72615626</c:v>
                </c:pt>
                <c:pt idx="5">
                  <c:v>36798188</c:v>
                </c:pt>
                <c:pt idx="6">
                  <c:v>8572672</c:v>
                </c:pt>
                <c:pt idx="7">
                  <c:v>7019539</c:v>
                </c:pt>
                <c:pt idx="8">
                  <c:v>52390399</c:v>
                </c:pt>
                <c:pt idx="9">
                  <c:v>10074697</c:v>
                </c:pt>
                <c:pt idx="10">
                  <c:v>10150530</c:v>
                </c:pt>
                <c:pt idx="11">
                  <c:v>9934279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4C-41E8-8AE7-E44817D161A1}"/>
            </c:ext>
          </c:extLst>
        </c:ser>
        <c:ser>
          <c:idx val="2"/>
          <c:order val="2"/>
          <c:tx>
            <c:strRef>
              <c:f>Sheet1!$E$3</c:f>
              <c:strCache>
                <c:ptCount val="1"/>
                <c:pt idx="0">
                  <c:v>FY 2021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Sheet1!$A$4:$B$15</c:f>
              <c:strCache>
                <c:ptCount val="12"/>
                <c:pt idx="0">
                  <c:v>Traditional Bingo Recipts</c:v>
                </c:pt>
                <c:pt idx="1">
                  <c:v>Electronic Dauber Recipts</c:v>
                </c:pt>
                <c:pt idx="2">
                  <c:v>Manual Pulltab Reciepts</c:v>
                </c:pt>
                <c:pt idx="3">
                  <c:v>Elec Pulltab Recipts</c:v>
                </c:pt>
                <c:pt idx="4">
                  <c:v>Total Receipts</c:v>
                </c:pt>
                <c:pt idx="5">
                  <c:v>Bingo Prizes</c:v>
                </c:pt>
                <c:pt idx="6">
                  <c:v>Pulltab Prizes</c:v>
                </c:pt>
                <c:pt idx="7">
                  <c:v>Electronic Prizes</c:v>
                </c:pt>
                <c:pt idx="8">
                  <c:v>Total Prizes Awarded</c:v>
                </c:pt>
                <c:pt idx="9">
                  <c:v>Total Expenditures</c:v>
                </c:pt>
                <c:pt idx="10">
                  <c:v>Net</c:v>
                </c:pt>
                <c:pt idx="11">
                  <c:v>Total donated to Charites</c:v>
                </c:pt>
              </c:strCache>
            </c:strRef>
          </c:cat>
          <c:val>
            <c:numRef>
              <c:f>Sheet1!$E$4:$E$15</c:f>
              <c:numCache>
                <c:formatCode>_("$"* #,##0.00_);_("$"* \(#,##0.00\);_("$"* "-"??_);_(@_)</c:formatCode>
                <c:ptCount val="12"/>
                <c:pt idx="0">
                  <c:v>27169376</c:v>
                </c:pt>
                <c:pt idx="1">
                  <c:v>28793376</c:v>
                </c:pt>
                <c:pt idx="2">
                  <c:v>18093656</c:v>
                </c:pt>
                <c:pt idx="3">
                  <c:v>12994776</c:v>
                </c:pt>
                <c:pt idx="4">
                  <c:v>87671868</c:v>
                </c:pt>
                <c:pt idx="5">
                  <c:v>38665178</c:v>
                </c:pt>
                <c:pt idx="6">
                  <c:v>12985450</c:v>
                </c:pt>
                <c:pt idx="7">
                  <c:v>8860983</c:v>
                </c:pt>
                <c:pt idx="8">
                  <c:v>60511612</c:v>
                </c:pt>
                <c:pt idx="9">
                  <c:v>11259986</c:v>
                </c:pt>
                <c:pt idx="10">
                  <c:v>15900270</c:v>
                </c:pt>
                <c:pt idx="11">
                  <c:v>15560071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4C-41E8-8AE7-E44817D161A1}"/>
            </c:ext>
          </c:extLst>
        </c:ser>
        <c:ser>
          <c:idx val="3"/>
          <c:order val="3"/>
          <c:tx>
            <c:strRef>
              <c:f>Sheet1!$F$3</c:f>
              <c:strCache>
                <c:ptCount val="1"/>
                <c:pt idx="0">
                  <c:v>FY 2022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Sheet1!$A$4:$B$15</c:f>
              <c:strCache>
                <c:ptCount val="12"/>
                <c:pt idx="0">
                  <c:v>Traditional Bingo Recipts</c:v>
                </c:pt>
                <c:pt idx="1">
                  <c:v>Electronic Dauber Recipts</c:v>
                </c:pt>
                <c:pt idx="2">
                  <c:v>Manual Pulltab Reciepts</c:v>
                </c:pt>
                <c:pt idx="3">
                  <c:v>Elec Pulltab Recipts</c:v>
                </c:pt>
                <c:pt idx="4">
                  <c:v>Total Receipts</c:v>
                </c:pt>
                <c:pt idx="5">
                  <c:v>Bingo Prizes</c:v>
                </c:pt>
                <c:pt idx="6">
                  <c:v>Pulltab Prizes</c:v>
                </c:pt>
                <c:pt idx="7">
                  <c:v>Electronic Prizes</c:v>
                </c:pt>
                <c:pt idx="8">
                  <c:v>Total Prizes Awarded</c:v>
                </c:pt>
                <c:pt idx="9">
                  <c:v>Total Expenditures</c:v>
                </c:pt>
                <c:pt idx="10">
                  <c:v>Net</c:v>
                </c:pt>
                <c:pt idx="11">
                  <c:v>Total donated to Charites</c:v>
                </c:pt>
              </c:strCache>
            </c:strRef>
          </c:cat>
          <c:val>
            <c:numRef>
              <c:f>Sheet1!$F$4:$F$15</c:f>
              <c:numCache>
                <c:formatCode>_("$"* #,##0.00_);_("$"* \(#,##0.00\);_("$"* "-"??_);_(@_)</c:formatCode>
                <c:ptCount val="12"/>
                <c:pt idx="0">
                  <c:v>27310207</c:v>
                </c:pt>
                <c:pt idx="1">
                  <c:v>26323587</c:v>
                </c:pt>
                <c:pt idx="2">
                  <c:v>14496861</c:v>
                </c:pt>
                <c:pt idx="3">
                  <c:v>12200146</c:v>
                </c:pt>
                <c:pt idx="4">
                  <c:v>80892220</c:v>
                </c:pt>
                <c:pt idx="5">
                  <c:v>38288278</c:v>
                </c:pt>
                <c:pt idx="6">
                  <c:v>10386309</c:v>
                </c:pt>
                <c:pt idx="7">
                  <c:v>8339708</c:v>
                </c:pt>
                <c:pt idx="8">
                  <c:v>57014295</c:v>
                </c:pt>
                <c:pt idx="9">
                  <c:v>10988600</c:v>
                </c:pt>
                <c:pt idx="10">
                  <c:v>12889325</c:v>
                </c:pt>
                <c:pt idx="11">
                  <c:v>13208664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A4C-41E8-8AE7-E44817D161A1}"/>
            </c:ext>
          </c:extLst>
        </c:ser>
        <c:ser>
          <c:idx val="4"/>
          <c:order val="4"/>
          <c:tx>
            <c:strRef>
              <c:f>Sheet1!$G$3</c:f>
              <c:strCache>
                <c:ptCount val="1"/>
                <c:pt idx="0">
                  <c:v>FY 2023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Sheet1!$A$4:$B$15</c:f>
              <c:strCache>
                <c:ptCount val="12"/>
                <c:pt idx="0">
                  <c:v>Traditional Bingo Recipts</c:v>
                </c:pt>
                <c:pt idx="1">
                  <c:v>Electronic Dauber Recipts</c:v>
                </c:pt>
                <c:pt idx="2">
                  <c:v>Manual Pulltab Reciepts</c:v>
                </c:pt>
                <c:pt idx="3">
                  <c:v>Elec Pulltab Recipts</c:v>
                </c:pt>
                <c:pt idx="4">
                  <c:v>Total Receipts</c:v>
                </c:pt>
                <c:pt idx="5">
                  <c:v>Bingo Prizes</c:v>
                </c:pt>
                <c:pt idx="6">
                  <c:v>Pulltab Prizes</c:v>
                </c:pt>
                <c:pt idx="7">
                  <c:v>Electronic Prizes</c:v>
                </c:pt>
                <c:pt idx="8">
                  <c:v>Total Prizes Awarded</c:v>
                </c:pt>
                <c:pt idx="9">
                  <c:v>Total Expenditures</c:v>
                </c:pt>
                <c:pt idx="10">
                  <c:v>Net</c:v>
                </c:pt>
                <c:pt idx="11">
                  <c:v>Total donated to Charites</c:v>
                </c:pt>
              </c:strCache>
            </c:strRef>
          </c:cat>
          <c:val>
            <c:numRef>
              <c:f>Sheet1!$G$4:$G$15</c:f>
              <c:numCache>
                <c:formatCode>_("$"* #,##0.00_);_("$"* \(#,##0.00\);_("$"* "-"??_);_(@_)</c:formatCode>
                <c:ptCount val="12"/>
                <c:pt idx="0">
                  <c:v>26597574</c:v>
                </c:pt>
                <c:pt idx="1">
                  <c:v>26477785</c:v>
                </c:pt>
                <c:pt idx="2">
                  <c:v>13037207</c:v>
                </c:pt>
                <c:pt idx="3">
                  <c:v>12959795</c:v>
                </c:pt>
                <c:pt idx="4">
                  <c:v>79611207</c:v>
                </c:pt>
                <c:pt idx="5">
                  <c:v>38210755</c:v>
                </c:pt>
                <c:pt idx="6">
                  <c:v>9307202</c:v>
                </c:pt>
                <c:pt idx="7">
                  <c:v>9060857</c:v>
                </c:pt>
                <c:pt idx="8">
                  <c:v>56578813</c:v>
                </c:pt>
                <c:pt idx="9">
                  <c:v>10930321</c:v>
                </c:pt>
                <c:pt idx="10">
                  <c:v>12102073</c:v>
                </c:pt>
                <c:pt idx="11">
                  <c:v>11849759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A4C-41E8-8AE7-E44817D161A1}"/>
            </c:ext>
          </c:extLst>
        </c:ser>
        <c:ser>
          <c:idx val="5"/>
          <c:order val="5"/>
          <c:tx>
            <c:strRef>
              <c:f>Sheet1!$H$3</c:f>
              <c:strCache>
                <c:ptCount val="1"/>
                <c:pt idx="0">
                  <c:v>FY 2024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Sheet1!$A$4:$B$15</c:f>
              <c:strCache>
                <c:ptCount val="12"/>
                <c:pt idx="0">
                  <c:v>Traditional Bingo Recipts</c:v>
                </c:pt>
                <c:pt idx="1">
                  <c:v>Electronic Dauber Recipts</c:v>
                </c:pt>
                <c:pt idx="2">
                  <c:v>Manual Pulltab Reciepts</c:v>
                </c:pt>
                <c:pt idx="3">
                  <c:v>Elec Pulltab Recipts</c:v>
                </c:pt>
                <c:pt idx="4">
                  <c:v>Total Receipts</c:v>
                </c:pt>
                <c:pt idx="5">
                  <c:v>Bingo Prizes</c:v>
                </c:pt>
                <c:pt idx="6">
                  <c:v>Pulltab Prizes</c:v>
                </c:pt>
                <c:pt idx="7">
                  <c:v>Electronic Prizes</c:v>
                </c:pt>
                <c:pt idx="8">
                  <c:v>Total Prizes Awarded</c:v>
                </c:pt>
                <c:pt idx="9">
                  <c:v>Total Expenditures</c:v>
                </c:pt>
                <c:pt idx="10">
                  <c:v>Net</c:v>
                </c:pt>
                <c:pt idx="11">
                  <c:v>Total donated to Charites</c:v>
                </c:pt>
              </c:strCache>
            </c:strRef>
          </c:cat>
          <c:val>
            <c:numRef>
              <c:f>Sheet1!$H$4:$H$15</c:f>
              <c:numCache>
                <c:formatCode>_("$"* #,##0.00_);_("$"* \(#,##0.00\);_("$"* "-"??_);_(@_)</c:formatCode>
                <c:ptCount val="12"/>
                <c:pt idx="0">
                  <c:v>26738353</c:v>
                </c:pt>
                <c:pt idx="1">
                  <c:v>28473853</c:v>
                </c:pt>
                <c:pt idx="2">
                  <c:v>12899739</c:v>
                </c:pt>
                <c:pt idx="3">
                  <c:v>15825902</c:v>
                </c:pt>
                <c:pt idx="4">
                  <c:v>84485922</c:v>
                </c:pt>
                <c:pt idx="5">
                  <c:v>40480808</c:v>
                </c:pt>
                <c:pt idx="6">
                  <c:v>9150350</c:v>
                </c:pt>
                <c:pt idx="7">
                  <c:v>10889889</c:v>
                </c:pt>
                <c:pt idx="8">
                  <c:v>60521046</c:v>
                </c:pt>
                <c:pt idx="9">
                  <c:v>12201790</c:v>
                </c:pt>
                <c:pt idx="10">
                  <c:v>11763086</c:v>
                </c:pt>
                <c:pt idx="11">
                  <c:v>11642071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A4C-41E8-8AE7-E44817D161A1}"/>
            </c:ext>
          </c:extLst>
        </c:ser>
        <c:ser>
          <c:idx val="6"/>
          <c:order val="6"/>
          <c:tx>
            <c:strRef>
              <c:f>Sheet1!$I$3</c:f>
              <c:strCache>
                <c:ptCount val="1"/>
                <c:pt idx="0">
                  <c:v>FY 2025(7/1/24-4/30/25)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Sheet1!$A$4:$B$15</c:f>
              <c:strCache>
                <c:ptCount val="12"/>
                <c:pt idx="0">
                  <c:v>Traditional Bingo Recipts</c:v>
                </c:pt>
                <c:pt idx="1">
                  <c:v>Electronic Dauber Recipts</c:v>
                </c:pt>
                <c:pt idx="2">
                  <c:v>Manual Pulltab Reciepts</c:v>
                </c:pt>
                <c:pt idx="3">
                  <c:v>Elec Pulltab Recipts</c:v>
                </c:pt>
                <c:pt idx="4">
                  <c:v>Total Receipts</c:v>
                </c:pt>
                <c:pt idx="5">
                  <c:v>Bingo Prizes</c:v>
                </c:pt>
                <c:pt idx="6">
                  <c:v>Pulltab Prizes</c:v>
                </c:pt>
                <c:pt idx="7">
                  <c:v>Electronic Prizes</c:v>
                </c:pt>
                <c:pt idx="8">
                  <c:v>Total Prizes Awarded</c:v>
                </c:pt>
                <c:pt idx="9">
                  <c:v>Total Expenditures</c:v>
                </c:pt>
                <c:pt idx="10">
                  <c:v>Net</c:v>
                </c:pt>
                <c:pt idx="11">
                  <c:v>Total donated to Charites</c:v>
                </c:pt>
              </c:strCache>
            </c:strRef>
          </c:cat>
          <c:val>
            <c:numRef>
              <c:f>Sheet1!$I$4:$I$15</c:f>
              <c:numCache>
                <c:formatCode>_("$"* #,##0.00_);_("$"* \(#,##0.00\);_("$"* "-"??_);_(@_)</c:formatCode>
                <c:ptCount val="12"/>
                <c:pt idx="0">
                  <c:v>19607425</c:v>
                </c:pt>
                <c:pt idx="1">
                  <c:v>21751944</c:v>
                </c:pt>
                <c:pt idx="2">
                  <c:v>9922375</c:v>
                </c:pt>
                <c:pt idx="3">
                  <c:v>13689313</c:v>
                </c:pt>
                <c:pt idx="4">
                  <c:v>65459299</c:v>
                </c:pt>
                <c:pt idx="5">
                  <c:v>30369795</c:v>
                </c:pt>
                <c:pt idx="6">
                  <c:v>7034636</c:v>
                </c:pt>
                <c:pt idx="7">
                  <c:v>9450132</c:v>
                </c:pt>
                <c:pt idx="8">
                  <c:v>46854563</c:v>
                </c:pt>
                <c:pt idx="9">
                  <c:v>9428588</c:v>
                </c:pt>
                <c:pt idx="10">
                  <c:v>9176148</c:v>
                </c:pt>
                <c:pt idx="11">
                  <c:v>8854333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A4C-41E8-8AE7-E44817D161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5020592"/>
        <c:axId val="415018512"/>
      </c:barChart>
      <c:catAx>
        <c:axId val="415020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5018512"/>
        <c:crosses val="autoZero"/>
        <c:auto val="1"/>
        <c:lblAlgn val="ctr"/>
        <c:lblOffset val="100"/>
        <c:noMultiLvlLbl val="0"/>
      </c:catAx>
      <c:valAx>
        <c:axId val="415018512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out"/>
        <c:minorTickMark val="none"/>
        <c:tickLblPos val="nextTo"/>
        <c:crossAx val="415020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171450</xdr:rowOff>
    </xdr:from>
    <xdr:to>
      <xdr:col>8</xdr:col>
      <xdr:colOff>1000125</xdr:colOff>
      <xdr:row>30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1"/>
  <sheetViews>
    <sheetView tabSelected="1" workbookViewId="0">
      <selection activeCell="J7" sqref="J7"/>
    </sheetView>
  </sheetViews>
  <sheetFormatPr defaultRowHeight="15" x14ac:dyDescent="0.25"/>
  <cols>
    <col min="1" max="1" width="31" bestFit="1" customWidth="1"/>
    <col min="2" max="2" width="0" hidden="1" customWidth="1"/>
    <col min="3" max="9" width="15.28515625" bestFit="1" customWidth="1"/>
    <col min="12" max="12" width="15.28515625" bestFit="1" customWidth="1"/>
    <col min="13" max="13" width="14.28515625" hidden="1" customWidth="1"/>
    <col min="14" max="14" width="15.28515625" hidden="1" customWidth="1"/>
    <col min="15" max="20" width="15.28515625" bestFit="1" customWidth="1"/>
  </cols>
  <sheetData>
    <row r="1" spans="1:14" ht="18.75" x14ac:dyDescent="0.3">
      <c r="E1" s="4" t="s">
        <v>17</v>
      </c>
    </row>
    <row r="3" spans="1:14" ht="30" x14ac:dyDescent="0.25">
      <c r="C3" s="1" t="s">
        <v>0</v>
      </c>
      <c r="D3" s="1" t="s">
        <v>1</v>
      </c>
      <c r="E3" s="1" t="s">
        <v>2</v>
      </c>
      <c r="F3" s="1" t="s">
        <v>3</v>
      </c>
      <c r="G3" s="1" t="s">
        <v>4</v>
      </c>
      <c r="H3" s="1" t="s">
        <v>5</v>
      </c>
      <c r="I3" s="2" t="s">
        <v>19</v>
      </c>
    </row>
    <row r="4" spans="1:14" x14ac:dyDescent="0.25">
      <c r="A4" t="s">
        <v>6</v>
      </c>
      <c r="C4" s="3">
        <v>35209761</v>
      </c>
      <c r="D4" s="3">
        <v>26078706</v>
      </c>
      <c r="E4" s="3">
        <v>27169376</v>
      </c>
      <c r="F4" s="3">
        <v>27310207</v>
      </c>
      <c r="G4" s="3">
        <v>26597574</v>
      </c>
      <c r="H4" s="3">
        <v>26738353</v>
      </c>
      <c r="I4" s="3">
        <v>19607425</v>
      </c>
      <c r="L4" s="3"/>
      <c r="M4" s="5">
        <f>I4/9</f>
        <v>2178602.777777778</v>
      </c>
      <c r="N4" s="5">
        <f>M4*12</f>
        <v>26143233.333333336</v>
      </c>
    </row>
    <row r="5" spans="1:14" x14ac:dyDescent="0.25">
      <c r="A5" t="s">
        <v>7</v>
      </c>
      <c r="C5" s="3">
        <v>31290900</v>
      </c>
      <c r="D5" s="3">
        <v>23737058</v>
      </c>
      <c r="E5" s="3">
        <v>28793376</v>
      </c>
      <c r="F5" s="3">
        <v>26323587</v>
      </c>
      <c r="G5" s="3">
        <v>26477785</v>
      </c>
      <c r="H5" s="3">
        <v>28473853</v>
      </c>
      <c r="I5" s="3">
        <v>21751944</v>
      </c>
      <c r="L5" s="3"/>
      <c r="M5" s="5">
        <f t="shared" ref="M5:M15" si="0">I5/9</f>
        <v>2416882.6666666665</v>
      </c>
      <c r="N5" s="5">
        <f t="shared" ref="N5:N15" si="1">M5*12</f>
        <v>29002592</v>
      </c>
    </row>
    <row r="6" spans="1:14" x14ac:dyDescent="0.25">
      <c r="A6" t="s">
        <v>8</v>
      </c>
      <c r="C6" s="3">
        <v>13863178</v>
      </c>
      <c r="D6" s="3">
        <v>11857791</v>
      </c>
      <c r="E6" s="3">
        <v>18093656</v>
      </c>
      <c r="F6" s="3">
        <v>14496861</v>
      </c>
      <c r="G6" s="3">
        <v>13037207</v>
      </c>
      <c r="H6" s="3">
        <v>12899739</v>
      </c>
      <c r="I6" s="3">
        <v>9922375</v>
      </c>
      <c r="L6" s="3"/>
      <c r="M6" s="5">
        <f t="shared" si="0"/>
        <v>1102486.111111111</v>
      </c>
      <c r="N6" s="5">
        <f t="shared" si="1"/>
        <v>13229833.333333332</v>
      </c>
    </row>
    <row r="7" spans="1:14" x14ac:dyDescent="0.25">
      <c r="A7" t="s">
        <v>9</v>
      </c>
      <c r="C7" s="3">
        <v>12211872</v>
      </c>
      <c r="D7" s="3">
        <v>10276865</v>
      </c>
      <c r="E7" s="3">
        <v>12994776</v>
      </c>
      <c r="F7" s="3">
        <v>12200146</v>
      </c>
      <c r="G7" s="3">
        <v>12959795</v>
      </c>
      <c r="H7" s="3">
        <v>15825902</v>
      </c>
      <c r="I7" s="3">
        <v>13689313</v>
      </c>
      <c r="L7" s="3"/>
      <c r="M7" s="5">
        <f t="shared" si="0"/>
        <v>1521034.7777777778</v>
      </c>
      <c r="N7" s="5">
        <f t="shared" si="1"/>
        <v>18252417.333333332</v>
      </c>
    </row>
    <row r="8" spans="1:14" x14ac:dyDescent="0.25">
      <c r="A8" t="s">
        <v>10</v>
      </c>
      <c r="C8" s="3">
        <v>93305719</v>
      </c>
      <c r="D8" s="3">
        <v>72615626</v>
      </c>
      <c r="E8" s="3">
        <v>87671868</v>
      </c>
      <c r="F8" s="3">
        <v>80892220</v>
      </c>
      <c r="G8" s="3">
        <v>79611207</v>
      </c>
      <c r="H8" s="3">
        <v>84485922</v>
      </c>
      <c r="I8" s="3">
        <v>65459299</v>
      </c>
      <c r="L8" s="3"/>
      <c r="M8" s="5">
        <f t="shared" si="0"/>
        <v>7273255.444444444</v>
      </c>
      <c r="N8" s="5">
        <f t="shared" si="1"/>
        <v>87279065.333333328</v>
      </c>
    </row>
    <row r="9" spans="1:14" x14ac:dyDescent="0.25">
      <c r="A9" t="s">
        <v>11</v>
      </c>
      <c r="C9" s="3">
        <v>49543090</v>
      </c>
      <c r="D9" s="3">
        <v>36798188</v>
      </c>
      <c r="E9" s="3">
        <v>38665178</v>
      </c>
      <c r="F9" s="3">
        <v>38288278</v>
      </c>
      <c r="G9" s="3">
        <v>38210755</v>
      </c>
      <c r="H9" s="3">
        <v>40480808</v>
      </c>
      <c r="I9" s="3">
        <v>30369795</v>
      </c>
      <c r="L9" s="3"/>
      <c r="M9" s="5">
        <f t="shared" si="0"/>
        <v>3374421.6666666665</v>
      </c>
      <c r="N9" s="5">
        <f t="shared" si="1"/>
        <v>40493060</v>
      </c>
    </row>
    <row r="10" spans="1:14" x14ac:dyDescent="0.25">
      <c r="A10" t="s">
        <v>12</v>
      </c>
      <c r="C10" s="3">
        <v>10041247</v>
      </c>
      <c r="D10" s="3">
        <v>8572672</v>
      </c>
      <c r="E10" s="3">
        <v>12985450</v>
      </c>
      <c r="F10" s="3">
        <v>10386309</v>
      </c>
      <c r="G10" s="3">
        <v>9307202</v>
      </c>
      <c r="H10" s="3">
        <v>9150350</v>
      </c>
      <c r="I10" s="3">
        <v>7034636</v>
      </c>
      <c r="L10" s="3"/>
      <c r="M10" s="5">
        <f t="shared" si="0"/>
        <v>781626.22222222225</v>
      </c>
      <c r="N10" s="5">
        <f t="shared" si="1"/>
        <v>9379514.6666666679</v>
      </c>
    </row>
    <row r="11" spans="1:14" x14ac:dyDescent="0.25">
      <c r="A11" t="s">
        <v>13</v>
      </c>
      <c r="C11" s="3">
        <v>8383742</v>
      </c>
      <c r="D11" s="3">
        <v>7019539</v>
      </c>
      <c r="E11" s="3">
        <v>8860983</v>
      </c>
      <c r="F11" s="3">
        <v>8339708</v>
      </c>
      <c r="G11" s="3">
        <v>9060857</v>
      </c>
      <c r="H11" s="3">
        <v>10889889</v>
      </c>
      <c r="I11" s="3">
        <v>9450132</v>
      </c>
      <c r="L11" s="3"/>
      <c r="M11" s="5">
        <f t="shared" si="0"/>
        <v>1050014.6666666667</v>
      </c>
      <c r="N11" s="5">
        <f t="shared" si="1"/>
        <v>12600176</v>
      </c>
    </row>
    <row r="12" spans="1:14" x14ac:dyDescent="0.25">
      <c r="A12" t="s">
        <v>14</v>
      </c>
      <c r="C12" s="3">
        <v>67968078</v>
      </c>
      <c r="D12" s="3">
        <v>52390399</v>
      </c>
      <c r="E12" s="3">
        <v>60511612</v>
      </c>
      <c r="F12" s="3">
        <v>57014295</v>
      </c>
      <c r="G12" s="3">
        <v>56578813</v>
      </c>
      <c r="H12" s="3">
        <v>60521046</v>
      </c>
      <c r="I12" s="3">
        <f>I9+I10+I11</f>
        <v>46854563</v>
      </c>
      <c r="L12" s="3"/>
      <c r="M12" s="5">
        <f t="shared" si="0"/>
        <v>5206062.555555556</v>
      </c>
      <c r="N12" s="5">
        <f t="shared" si="1"/>
        <v>62472750.666666672</v>
      </c>
    </row>
    <row r="13" spans="1:14" x14ac:dyDescent="0.25">
      <c r="A13" t="s">
        <v>15</v>
      </c>
      <c r="C13" s="3">
        <v>12496119</v>
      </c>
      <c r="D13" s="3">
        <v>10074697</v>
      </c>
      <c r="E13" s="3">
        <v>11259986</v>
      </c>
      <c r="F13" s="3">
        <v>10988600</v>
      </c>
      <c r="G13" s="3">
        <v>10930321</v>
      </c>
      <c r="H13" s="3">
        <v>12201790</v>
      </c>
      <c r="I13" s="3">
        <v>9428588</v>
      </c>
      <c r="L13" s="3"/>
      <c r="M13" s="5">
        <f t="shared" si="0"/>
        <v>1047620.8888888889</v>
      </c>
      <c r="N13" s="5">
        <f t="shared" si="1"/>
        <v>12571450.666666666</v>
      </c>
    </row>
    <row r="14" spans="1:14" x14ac:dyDescent="0.25">
      <c r="A14" t="s">
        <v>18</v>
      </c>
      <c r="C14" s="3">
        <f>C8-C12-C13</f>
        <v>12841522</v>
      </c>
      <c r="D14" s="3">
        <f t="shared" ref="D14:I14" si="2">D8-D12-D13</f>
        <v>10150530</v>
      </c>
      <c r="E14" s="3">
        <f t="shared" si="2"/>
        <v>15900270</v>
      </c>
      <c r="F14" s="3">
        <f t="shared" si="2"/>
        <v>12889325</v>
      </c>
      <c r="G14" s="3">
        <f t="shared" si="2"/>
        <v>12102073</v>
      </c>
      <c r="H14" s="3">
        <f t="shared" si="2"/>
        <v>11763086</v>
      </c>
      <c r="I14" s="3">
        <f t="shared" si="2"/>
        <v>9176148</v>
      </c>
      <c r="L14" s="3"/>
      <c r="M14" s="5">
        <f t="shared" si="0"/>
        <v>1019572</v>
      </c>
      <c r="N14" s="5">
        <f t="shared" si="1"/>
        <v>12234864</v>
      </c>
    </row>
    <row r="15" spans="1:14" x14ac:dyDescent="0.25">
      <c r="A15" t="s">
        <v>16</v>
      </c>
      <c r="C15" s="3">
        <v>12810973</v>
      </c>
      <c r="D15" s="3">
        <v>9934279</v>
      </c>
      <c r="E15" s="3">
        <v>15560071</v>
      </c>
      <c r="F15" s="3">
        <v>13208664</v>
      </c>
      <c r="G15" s="3">
        <v>11849759</v>
      </c>
      <c r="H15" s="3">
        <v>11642071</v>
      </c>
      <c r="I15" s="3">
        <v>8854333</v>
      </c>
      <c r="L15" s="3"/>
      <c r="M15" s="5">
        <f t="shared" si="0"/>
        <v>983814.77777777775</v>
      </c>
      <c r="N15" s="5">
        <f t="shared" si="1"/>
        <v>11805777.333333332</v>
      </c>
    </row>
    <row r="20" spans="14:20" x14ac:dyDescent="0.25">
      <c r="N20" s="5"/>
      <c r="O20" s="5"/>
      <c r="P20" s="5"/>
      <c r="Q20" s="5"/>
      <c r="R20" s="5"/>
      <c r="S20" s="5"/>
      <c r="T20" s="5"/>
    </row>
    <row r="21" spans="14:20" x14ac:dyDescent="0.25">
      <c r="T21" s="5"/>
    </row>
  </sheetData>
  <pageMargins left="0.7" right="0.7" top="0.75" bottom="0.75" header="0.3" footer="0.3"/>
  <pageSetup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17f1cf8-194c-4fa5-8c57-29e86b496ede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13E15AB2CE41548800533FD0F9993AB" ma:contentTypeVersion="10" ma:contentTypeDescription="Create a new document." ma:contentTypeScope="" ma:versionID="6d860a2e08766a0009797062d3adb59d">
  <xsd:schema xmlns:xsd="http://www.w3.org/2001/XMLSchema" xmlns:xs="http://www.w3.org/2001/XMLSchema" xmlns:p="http://schemas.microsoft.com/office/2006/metadata/properties" xmlns:ns3="f17f1cf8-194c-4fa5-8c57-29e86b496ede" targetNamespace="http://schemas.microsoft.com/office/2006/metadata/properties" ma:root="true" ma:fieldsID="5ceb2bcf2e0c6ce5c73e3e93d561dc66" ns3:_="">
    <xsd:import namespace="f17f1cf8-194c-4fa5-8c57-29e86b496ede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_activity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7f1cf8-194c-4fa5-8c57-29e86b496ede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_activity" ma:index="9" nillable="true" ma:displayName="_activity" ma:hidden="true" ma:internalName="_activity">
      <xsd:simpleType>
        <xsd:restriction base="dms:Note"/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3611F1F-86C1-4219-8025-DE6092BE6301}">
  <ds:schemaRefs>
    <ds:schemaRef ds:uri="http://schemas.microsoft.com/office/infopath/2007/PartnerControls"/>
    <ds:schemaRef ds:uri="http://purl.org/dc/dcmitype/"/>
    <ds:schemaRef ds:uri="f17f1cf8-194c-4fa5-8c57-29e86b496ede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D85B401E-0EBE-4561-A921-3019AF3F03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17f1cf8-194c-4fa5-8c57-29e86b496e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7230676-0AB5-4ADE-B9EE-CB950668B57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MGC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Pegg, Ronald</dc:creator>
  <cp:lastModifiedBy>Pegg, Clark</cp:lastModifiedBy>
  <dcterms:created xsi:type="dcterms:W3CDTF">2025-02-03T16:57:10Z</dcterms:created>
  <dcterms:modified xsi:type="dcterms:W3CDTF">2025-04-30T20:23:53Z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0x010100913E15AB2CE41548800533FD0F9993AB</vt:lpwstr>
  </property>
</Properties>
</file>